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HP08\Desktop\"/>
    </mc:Choice>
  </mc:AlternateContent>
  <xr:revisionPtr revIDLastSave="0" documentId="13_ncr:1_{7B896D5A-9E27-49A5-BABE-CE304E46ECF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субъекты МСП " sheetId="9" r:id="rId1"/>
    <sheet name="Микро" sheetId="2" r:id="rId2"/>
    <sheet name="Малые" sheetId="3" r:id="rId3"/>
    <sheet name="Средние" sheetId="4" r:id="rId4"/>
    <sheet name="ИП" sheetId="7" r:id="rId5"/>
    <sheet name="Самозанятые" sheetId="6" r:id="rId6"/>
  </sheets>
  <calcPr calcId="191029"/>
</workbook>
</file>

<file path=xl/calcChain.xml><?xml version="1.0" encoding="utf-8"?>
<calcChain xmlns="http://schemas.openxmlformats.org/spreadsheetml/2006/main">
  <c r="L120" i="9" l="1"/>
  <c r="K120" i="9"/>
  <c r="J120" i="9"/>
  <c r="H120" i="9"/>
  <c r="G120" i="9"/>
  <c r="F120" i="9"/>
  <c r="D120" i="9"/>
  <c r="C120" i="9"/>
  <c r="B120" i="9"/>
  <c r="L119" i="9"/>
  <c r="K119" i="9"/>
  <c r="J119" i="9"/>
  <c r="H119" i="9"/>
  <c r="G119" i="9"/>
  <c r="F119" i="9"/>
  <c r="D119" i="9"/>
  <c r="C119" i="9"/>
  <c r="B119" i="9"/>
  <c r="L118" i="9"/>
  <c r="K118" i="9"/>
  <c r="J118" i="9"/>
  <c r="H118" i="9"/>
  <c r="G118" i="9"/>
  <c r="F118" i="9"/>
  <c r="D118" i="9"/>
  <c r="C118" i="9"/>
  <c r="B118" i="9"/>
  <c r="L117" i="9"/>
  <c r="K117" i="9"/>
  <c r="J117" i="9"/>
  <c r="H117" i="9"/>
  <c r="G117" i="9"/>
  <c r="F117" i="9"/>
  <c r="D117" i="9"/>
  <c r="C117" i="9"/>
  <c r="B117" i="9"/>
  <c r="L116" i="9"/>
  <c r="K116" i="9"/>
  <c r="J116" i="9"/>
  <c r="H116" i="9"/>
  <c r="G116" i="9"/>
  <c r="F116" i="9"/>
  <c r="D116" i="9"/>
  <c r="C116" i="9"/>
  <c r="B116" i="9"/>
  <c r="L115" i="9"/>
  <c r="K115" i="9"/>
  <c r="J115" i="9"/>
  <c r="H115" i="9"/>
  <c r="G115" i="9"/>
  <c r="F115" i="9"/>
  <c r="D115" i="9"/>
  <c r="C115" i="9"/>
  <c r="B115" i="9"/>
  <c r="L114" i="9"/>
  <c r="K114" i="9"/>
  <c r="J114" i="9"/>
  <c r="H114" i="9"/>
  <c r="G114" i="9"/>
  <c r="F114" i="9"/>
  <c r="D114" i="9"/>
  <c r="C114" i="9"/>
  <c r="E114" i="9" s="1"/>
  <c r="B114" i="9"/>
  <c r="L113" i="9"/>
  <c r="K113" i="9"/>
  <c r="J113" i="9"/>
  <c r="H113" i="9"/>
  <c r="G113" i="9"/>
  <c r="F113" i="9"/>
  <c r="D113" i="9"/>
  <c r="C113" i="9"/>
  <c r="B113" i="9"/>
  <c r="L112" i="9"/>
  <c r="K112" i="9"/>
  <c r="J112" i="9"/>
  <c r="H112" i="9"/>
  <c r="G112" i="9"/>
  <c r="F112" i="9"/>
  <c r="D112" i="9"/>
  <c r="C112" i="9"/>
  <c r="B112" i="9"/>
  <c r="L111" i="9"/>
  <c r="K111" i="9"/>
  <c r="J111" i="9"/>
  <c r="H111" i="9"/>
  <c r="G111" i="9"/>
  <c r="F111" i="9"/>
  <c r="D111" i="9"/>
  <c r="C111" i="9"/>
  <c r="B111" i="9"/>
  <c r="L110" i="9"/>
  <c r="K110" i="9"/>
  <c r="J110" i="9"/>
  <c r="H110" i="9"/>
  <c r="G110" i="9"/>
  <c r="F110" i="9"/>
  <c r="D110" i="9"/>
  <c r="C110" i="9"/>
  <c r="B110" i="9"/>
  <c r="L109" i="9"/>
  <c r="K109" i="9"/>
  <c r="J109" i="9"/>
  <c r="H109" i="9"/>
  <c r="G109" i="9"/>
  <c r="F109" i="9"/>
  <c r="D109" i="9"/>
  <c r="C109" i="9"/>
  <c r="B109" i="9"/>
  <c r="L108" i="9"/>
  <c r="K108" i="9"/>
  <c r="J108" i="9"/>
  <c r="H108" i="9"/>
  <c r="G108" i="9"/>
  <c r="F108" i="9"/>
  <c r="D108" i="9"/>
  <c r="C108" i="9"/>
  <c r="B108" i="9"/>
  <c r="L107" i="9"/>
  <c r="K107" i="9"/>
  <c r="J107" i="9"/>
  <c r="N107" i="9" s="1"/>
  <c r="H107" i="9"/>
  <c r="G107" i="9"/>
  <c r="F107" i="9"/>
  <c r="D107" i="9"/>
  <c r="C107" i="9"/>
  <c r="B107" i="9"/>
  <c r="L106" i="9"/>
  <c r="K106" i="9"/>
  <c r="J106" i="9"/>
  <c r="H106" i="9"/>
  <c r="G106" i="9"/>
  <c r="F106" i="9"/>
  <c r="I106" i="9" s="1"/>
  <c r="D106" i="9"/>
  <c r="C106" i="9"/>
  <c r="B106" i="9"/>
  <c r="L105" i="9"/>
  <c r="K105" i="9"/>
  <c r="J105" i="9"/>
  <c r="H105" i="9"/>
  <c r="G105" i="9"/>
  <c r="F105" i="9"/>
  <c r="D105" i="9"/>
  <c r="C105" i="9"/>
  <c r="B105" i="9"/>
  <c r="L104" i="9"/>
  <c r="K104" i="9"/>
  <c r="J104" i="9"/>
  <c r="H104" i="9"/>
  <c r="G104" i="9"/>
  <c r="F104" i="9"/>
  <c r="D104" i="9"/>
  <c r="C104" i="9"/>
  <c r="B104" i="9"/>
  <c r="L103" i="9"/>
  <c r="K103" i="9"/>
  <c r="J103" i="9"/>
  <c r="H103" i="9"/>
  <c r="G103" i="9"/>
  <c r="F103" i="9"/>
  <c r="D103" i="9"/>
  <c r="C103" i="9"/>
  <c r="B103" i="9"/>
  <c r="L102" i="9"/>
  <c r="K102" i="9"/>
  <c r="J102" i="9"/>
  <c r="H102" i="9"/>
  <c r="G102" i="9"/>
  <c r="F102" i="9"/>
  <c r="D102" i="9"/>
  <c r="C102" i="9"/>
  <c r="B102" i="9"/>
  <c r="L101" i="9"/>
  <c r="K101" i="9"/>
  <c r="J101" i="9"/>
  <c r="H101" i="9"/>
  <c r="G101" i="9"/>
  <c r="F101" i="9"/>
  <c r="D101" i="9"/>
  <c r="C101" i="9"/>
  <c r="B101" i="9"/>
  <c r="L100" i="9"/>
  <c r="K100" i="9"/>
  <c r="J100" i="9"/>
  <c r="H100" i="9"/>
  <c r="G100" i="9"/>
  <c r="F100" i="9"/>
  <c r="D100" i="9"/>
  <c r="C100" i="9"/>
  <c r="B100" i="9"/>
  <c r="L99" i="9"/>
  <c r="K99" i="9"/>
  <c r="J99" i="9"/>
  <c r="H99" i="9"/>
  <c r="G99" i="9"/>
  <c r="F99" i="9"/>
  <c r="D99" i="9"/>
  <c r="C99" i="9"/>
  <c r="B99" i="9"/>
  <c r="L98" i="9"/>
  <c r="K98" i="9"/>
  <c r="J98" i="9"/>
  <c r="H98" i="9"/>
  <c r="G98" i="9"/>
  <c r="F98" i="9"/>
  <c r="D98" i="9"/>
  <c r="C98" i="9"/>
  <c r="B98" i="9"/>
  <c r="L97" i="9"/>
  <c r="K97" i="9"/>
  <c r="J97" i="9"/>
  <c r="H97" i="9"/>
  <c r="G97" i="9"/>
  <c r="F97" i="9"/>
  <c r="D97" i="9"/>
  <c r="C97" i="9"/>
  <c r="B97" i="9"/>
  <c r="E97" i="9" s="1"/>
  <c r="L96" i="9"/>
  <c r="K96" i="9"/>
  <c r="J96" i="9"/>
  <c r="H96" i="9"/>
  <c r="G96" i="9"/>
  <c r="F96" i="9"/>
  <c r="D96" i="9"/>
  <c r="C96" i="9"/>
  <c r="B96" i="9"/>
  <c r="L95" i="9"/>
  <c r="K95" i="9"/>
  <c r="J95" i="9"/>
  <c r="N95" i="9" s="1"/>
  <c r="H95" i="9"/>
  <c r="G95" i="9"/>
  <c r="F95" i="9"/>
  <c r="D95" i="9"/>
  <c r="C95" i="9"/>
  <c r="B95" i="9"/>
  <c r="L94" i="9"/>
  <c r="K94" i="9"/>
  <c r="J94" i="9"/>
  <c r="H94" i="9"/>
  <c r="G94" i="9"/>
  <c r="F94" i="9"/>
  <c r="D94" i="9"/>
  <c r="C94" i="9"/>
  <c r="B94" i="9"/>
  <c r="L93" i="9"/>
  <c r="K93" i="9"/>
  <c r="J93" i="9"/>
  <c r="H93" i="9"/>
  <c r="G93" i="9"/>
  <c r="F93" i="9"/>
  <c r="D93" i="9"/>
  <c r="C93" i="9"/>
  <c r="B93" i="9"/>
  <c r="E93" i="9" s="1"/>
  <c r="L92" i="9"/>
  <c r="K92" i="9"/>
  <c r="J92" i="9"/>
  <c r="H92" i="9"/>
  <c r="G92" i="9"/>
  <c r="F92" i="9"/>
  <c r="D92" i="9"/>
  <c r="C92" i="9"/>
  <c r="B92" i="9"/>
  <c r="L91" i="9"/>
  <c r="K91" i="9"/>
  <c r="J91" i="9"/>
  <c r="H91" i="9"/>
  <c r="G91" i="9"/>
  <c r="F91" i="9"/>
  <c r="D91" i="9"/>
  <c r="C91" i="9"/>
  <c r="B91" i="9"/>
  <c r="L90" i="9"/>
  <c r="K90" i="9"/>
  <c r="J90" i="9"/>
  <c r="H90" i="9"/>
  <c r="G90" i="9"/>
  <c r="F90" i="9"/>
  <c r="D90" i="9"/>
  <c r="C90" i="9"/>
  <c r="B90" i="9"/>
  <c r="L89" i="9"/>
  <c r="K89" i="9"/>
  <c r="J89" i="9"/>
  <c r="H89" i="9"/>
  <c r="G89" i="9"/>
  <c r="F89" i="9"/>
  <c r="D89" i="9"/>
  <c r="C89" i="9"/>
  <c r="B89" i="9"/>
  <c r="L88" i="9"/>
  <c r="K88" i="9"/>
  <c r="J88" i="9"/>
  <c r="H88" i="9"/>
  <c r="G88" i="9"/>
  <c r="F88" i="9"/>
  <c r="D88" i="9"/>
  <c r="C88" i="9"/>
  <c r="B88" i="9"/>
  <c r="L87" i="9"/>
  <c r="K87" i="9"/>
  <c r="J87" i="9"/>
  <c r="H87" i="9"/>
  <c r="G87" i="9"/>
  <c r="F87" i="9"/>
  <c r="D87" i="9"/>
  <c r="C87" i="9"/>
  <c r="B87" i="9"/>
  <c r="L86" i="9"/>
  <c r="K86" i="9"/>
  <c r="J86" i="9"/>
  <c r="H86" i="9"/>
  <c r="G86" i="9"/>
  <c r="F86" i="9"/>
  <c r="D86" i="9"/>
  <c r="C86" i="9"/>
  <c r="B86" i="9"/>
  <c r="L85" i="9"/>
  <c r="K85" i="9"/>
  <c r="J85" i="9"/>
  <c r="H85" i="9"/>
  <c r="G85" i="9"/>
  <c r="F85" i="9"/>
  <c r="D85" i="9"/>
  <c r="C85" i="9"/>
  <c r="B85" i="9"/>
  <c r="L84" i="9"/>
  <c r="K84" i="9"/>
  <c r="J84" i="9"/>
  <c r="H84" i="9"/>
  <c r="G84" i="9"/>
  <c r="F84" i="9"/>
  <c r="D84" i="9"/>
  <c r="C84" i="9"/>
  <c r="B84" i="9"/>
  <c r="L83" i="9"/>
  <c r="K83" i="9"/>
  <c r="J83" i="9"/>
  <c r="N83" i="9" s="1"/>
  <c r="H83" i="9"/>
  <c r="G83" i="9"/>
  <c r="F83" i="9"/>
  <c r="D83" i="9"/>
  <c r="C83" i="9"/>
  <c r="B83" i="9"/>
  <c r="L82" i="9"/>
  <c r="K82" i="9"/>
  <c r="J82" i="9"/>
  <c r="H82" i="9"/>
  <c r="G82" i="9"/>
  <c r="F82" i="9"/>
  <c r="D82" i="9"/>
  <c r="C82" i="9"/>
  <c r="B82" i="9"/>
  <c r="L81" i="9"/>
  <c r="K81" i="9"/>
  <c r="J81" i="9"/>
  <c r="H81" i="9"/>
  <c r="G81" i="9"/>
  <c r="F81" i="9"/>
  <c r="D81" i="9"/>
  <c r="C81" i="9"/>
  <c r="B81" i="9"/>
  <c r="E81" i="9" s="1"/>
  <c r="L80" i="9"/>
  <c r="K80" i="9"/>
  <c r="J80" i="9"/>
  <c r="H80" i="9"/>
  <c r="G80" i="9"/>
  <c r="F80" i="9"/>
  <c r="D80" i="9"/>
  <c r="C80" i="9"/>
  <c r="B80" i="9"/>
  <c r="L79" i="9"/>
  <c r="K79" i="9"/>
  <c r="J79" i="9"/>
  <c r="H79" i="9"/>
  <c r="G79" i="9"/>
  <c r="F79" i="9"/>
  <c r="D79" i="9"/>
  <c r="C79" i="9"/>
  <c r="B79" i="9"/>
  <c r="L78" i="9"/>
  <c r="K78" i="9"/>
  <c r="J78" i="9"/>
  <c r="H78" i="9"/>
  <c r="G78" i="9"/>
  <c r="F78" i="9"/>
  <c r="D78" i="9"/>
  <c r="C78" i="9"/>
  <c r="B78" i="9"/>
  <c r="L77" i="9"/>
  <c r="K77" i="9"/>
  <c r="J77" i="9"/>
  <c r="H77" i="9"/>
  <c r="G77" i="9"/>
  <c r="F77" i="9"/>
  <c r="D77" i="9"/>
  <c r="C77" i="9"/>
  <c r="B77" i="9"/>
  <c r="L76" i="9"/>
  <c r="K76" i="9"/>
  <c r="J76" i="9"/>
  <c r="H76" i="9"/>
  <c r="G76" i="9"/>
  <c r="F76" i="9"/>
  <c r="D76" i="9"/>
  <c r="C76" i="9"/>
  <c r="B76" i="9"/>
  <c r="L75" i="9"/>
  <c r="K75" i="9"/>
  <c r="J75" i="9"/>
  <c r="H75" i="9"/>
  <c r="G75" i="9"/>
  <c r="F75" i="9"/>
  <c r="D75" i="9"/>
  <c r="C75" i="9"/>
  <c r="B75" i="9"/>
  <c r="L74" i="9"/>
  <c r="K74" i="9"/>
  <c r="J74" i="9"/>
  <c r="H74" i="9"/>
  <c r="G74" i="9"/>
  <c r="F74" i="9"/>
  <c r="D74" i="9"/>
  <c r="C74" i="9"/>
  <c r="B74" i="9"/>
  <c r="L73" i="9"/>
  <c r="K73" i="9"/>
  <c r="J73" i="9"/>
  <c r="H73" i="9"/>
  <c r="G73" i="9"/>
  <c r="F73" i="9"/>
  <c r="D73" i="9"/>
  <c r="C73" i="9"/>
  <c r="B73" i="9"/>
  <c r="L72" i="9"/>
  <c r="K72" i="9"/>
  <c r="J72" i="9"/>
  <c r="H72" i="9"/>
  <c r="G72" i="9"/>
  <c r="F72" i="9"/>
  <c r="D72" i="9"/>
  <c r="C72" i="9"/>
  <c r="B72" i="9"/>
  <c r="L71" i="9"/>
  <c r="K71" i="9"/>
  <c r="J71" i="9"/>
  <c r="N71" i="9" s="1"/>
  <c r="H71" i="9"/>
  <c r="G71" i="9"/>
  <c r="F71" i="9"/>
  <c r="D71" i="9"/>
  <c r="C71" i="9"/>
  <c r="B71" i="9"/>
  <c r="L70" i="9"/>
  <c r="K70" i="9"/>
  <c r="J70" i="9"/>
  <c r="H70" i="9"/>
  <c r="G70" i="9"/>
  <c r="F70" i="9"/>
  <c r="D70" i="9"/>
  <c r="C70" i="9"/>
  <c r="B70" i="9"/>
  <c r="L69" i="9"/>
  <c r="K69" i="9"/>
  <c r="J69" i="9"/>
  <c r="H69" i="9"/>
  <c r="G69" i="9"/>
  <c r="F69" i="9"/>
  <c r="D69" i="9"/>
  <c r="C69" i="9"/>
  <c r="B69" i="9"/>
  <c r="E69" i="9" s="1"/>
  <c r="L68" i="9"/>
  <c r="K68" i="9"/>
  <c r="J68" i="9"/>
  <c r="H68" i="9"/>
  <c r="G68" i="9"/>
  <c r="F68" i="9"/>
  <c r="D68" i="9"/>
  <c r="C68" i="9"/>
  <c r="B68" i="9"/>
  <c r="L67" i="9"/>
  <c r="K67" i="9"/>
  <c r="J67" i="9"/>
  <c r="H67" i="9"/>
  <c r="G67" i="9"/>
  <c r="F67" i="9"/>
  <c r="D67" i="9"/>
  <c r="C67" i="9"/>
  <c r="B67" i="9"/>
  <c r="L66" i="9"/>
  <c r="K66" i="9"/>
  <c r="J66" i="9"/>
  <c r="H66" i="9"/>
  <c r="G66" i="9"/>
  <c r="F66" i="9"/>
  <c r="D66" i="9"/>
  <c r="C66" i="9"/>
  <c r="B66" i="9"/>
  <c r="L65" i="9"/>
  <c r="K65" i="9"/>
  <c r="J65" i="9"/>
  <c r="H65" i="9"/>
  <c r="G65" i="9"/>
  <c r="F65" i="9"/>
  <c r="D65" i="9"/>
  <c r="C65" i="9"/>
  <c r="B65" i="9"/>
  <c r="L64" i="9"/>
  <c r="K64" i="9"/>
  <c r="J64" i="9"/>
  <c r="H64" i="9"/>
  <c r="G64" i="9"/>
  <c r="F64" i="9"/>
  <c r="D64" i="9"/>
  <c r="C64" i="9"/>
  <c r="B64" i="9"/>
  <c r="L63" i="9"/>
  <c r="K63" i="9"/>
  <c r="J63" i="9"/>
  <c r="H63" i="9"/>
  <c r="G63" i="9"/>
  <c r="F63" i="9"/>
  <c r="D63" i="9"/>
  <c r="C63" i="9"/>
  <c r="B63" i="9"/>
  <c r="L62" i="9"/>
  <c r="K62" i="9"/>
  <c r="J62" i="9"/>
  <c r="H62" i="9"/>
  <c r="G62" i="9"/>
  <c r="F62" i="9"/>
  <c r="D62" i="9"/>
  <c r="C62" i="9"/>
  <c r="B62" i="9"/>
  <c r="L61" i="9"/>
  <c r="K61" i="9"/>
  <c r="J61" i="9"/>
  <c r="H61" i="9"/>
  <c r="G61" i="9"/>
  <c r="F61" i="9"/>
  <c r="D61" i="9"/>
  <c r="C61" i="9"/>
  <c r="B61" i="9"/>
  <c r="L60" i="9"/>
  <c r="K60" i="9"/>
  <c r="J60" i="9"/>
  <c r="H60" i="9"/>
  <c r="G60" i="9"/>
  <c r="F60" i="9"/>
  <c r="D60" i="9"/>
  <c r="C60" i="9"/>
  <c r="B60" i="9"/>
  <c r="L59" i="9"/>
  <c r="K59" i="9"/>
  <c r="J59" i="9"/>
  <c r="N59" i="9" s="1"/>
  <c r="H59" i="9"/>
  <c r="G59" i="9"/>
  <c r="F59" i="9"/>
  <c r="D59" i="9"/>
  <c r="C59" i="9"/>
  <c r="B59" i="9"/>
  <c r="L58" i="9"/>
  <c r="K58" i="9"/>
  <c r="J58" i="9"/>
  <c r="H58" i="9"/>
  <c r="G58" i="9"/>
  <c r="F58" i="9"/>
  <c r="D58" i="9"/>
  <c r="C58" i="9"/>
  <c r="B58" i="9"/>
  <c r="L57" i="9"/>
  <c r="K57" i="9"/>
  <c r="J57" i="9"/>
  <c r="H57" i="9"/>
  <c r="G57" i="9"/>
  <c r="F57" i="9"/>
  <c r="D57" i="9"/>
  <c r="C57" i="9"/>
  <c r="B57" i="9"/>
  <c r="E57" i="9" s="1"/>
  <c r="L56" i="9"/>
  <c r="K56" i="9"/>
  <c r="J56" i="9"/>
  <c r="H56" i="9"/>
  <c r="G56" i="9"/>
  <c r="F56" i="9"/>
  <c r="D56" i="9"/>
  <c r="C56" i="9"/>
  <c r="B56" i="9"/>
  <c r="L55" i="9"/>
  <c r="K55" i="9"/>
  <c r="J55" i="9"/>
  <c r="H55" i="9"/>
  <c r="G55" i="9"/>
  <c r="F55" i="9"/>
  <c r="D55" i="9"/>
  <c r="C55" i="9"/>
  <c r="B55" i="9"/>
  <c r="L54" i="9"/>
  <c r="K54" i="9"/>
  <c r="J54" i="9"/>
  <c r="H54" i="9"/>
  <c r="G54" i="9"/>
  <c r="F54" i="9"/>
  <c r="D54" i="9"/>
  <c r="C54" i="9"/>
  <c r="B54" i="9"/>
  <c r="L53" i="9"/>
  <c r="K53" i="9"/>
  <c r="J53" i="9"/>
  <c r="H53" i="9"/>
  <c r="G53" i="9"/>
  <c r="F53" i="9"/>
  <c r="D53" i="9"/>
  <c r="C53" i="9"/>
  <c r="B53" i="9"/>
  <c r="L52" i="9"/>
  <c r="K52" i="9"/>
  <c r="J52" i="9"/>
  <c r="H52" i="9"/>
  <c r="G52" i="9"/>
  <c r="F52" i="9"/>
  <c r="D52" i="9"/>
  <c r="C52" i="9"/>
  <c r="B52" i="9"/>
  <c r="L51" i="9"/>
  <c r="K51" i="9"/>
  <c r="J51" i="9"/>
  <c r="H51" i="9"/>
  <c r="G51" i="9"/>
  <c r="F51" i="9"/>
  <c r="D51" i="9"/>
  <c r="C51" i="9"/>
  <c r="B51" i="9"/>
  <c r="L50" i="9"/>
  <c r="K50" i="9"/>
  <c r="J50" i="9"/>
  <c r="H50" i="9"/>
  <c r="G50" i="9"/>
  <c r="F50" i="9"/>
  <c r="D50" i="9"/>
  <c r="C50" i="9"/>
  <c r="B50" i="9"/>
  <c r="L49" i="9"/>
  <c r="K49" i="9"/>
  <c r="J49" i="9"/>
  <c r="H49" i="9"/>
  <c r="G49" i="9"/>
  <c r="F49" i="9"/>
  <c r="D49" i="9"/>
  <c r="C49" i="9"/>
  <c r="B49" i="9"/>
  <c r="L48" i="9"/>
  <c r="K48" i="9"/>
  <c r="J48" i="9"/>
  <c r="H48" i="9"/>
  <c r="G48" i="9"/>
  <c r="F48" i="9"/>
  <c r="D48" i="9"/>
  <c r="C48" i="9"/>
  <c r="B48" i="9"/>
  <c r="L47" i="9"/>
  <c r="K47" i="9"/>
  <c r="J47" i="9"/>
  <c r="N47" i="9" s="1"/>
  <c r="H47" i="9"/>
  <c r="G47" i="9"/>
  <c r="F47" i="9"/>
  <c r="D47" i="9"/>
  <c r="C47" i="9"/>
  <c r="B47" i="9"/>
  <c r="L46" i="9"/>
  <c r="K46" i="9"/>
  <c r="J46" i="9"/>
  <c r="H46" i="9"/>
  <c r="G46" i="9"/>
  <c r="F46" i="9"/>
  <c r="D46" i="9"/>
  <c r="C46" i="9"/>
  <c r="B46" i="9"/>
  <c r="M45" i="9"/>
  <c r="M40" i="9"/>
  <c r="L40" i="9"/>
  <c r="K40" i="9"/>
  <c r="J40" i="9"/>
  <c r="H40" i="9"/>
  <c r="G40" i="9"/>
  <c r="F40" i="9"/>
  <c r="D40" i="9"/>
  <c r="C40" i="9"/>
  <c r="B40" i="9"/>
  <c r="M39" i="9"/>
  <c r="L39" i="9"/>
  <c r="K39" i="9"/>
  <c r="J39" i="9"/>
  <c r="H39" i="9"/>
  <c r="G39" i="9"/>
  <c r="I39" i="9" s="1"/>
  <c r="F39" i="9"/>
  <c r="D39" i="9"/>
  <c r="C39" i="9"/>
  <c r="B39" i="9"/>
  <c r="M38" i="9"/>
  <c r="L38" i="9"/>
  <c r="K38" i="9"/>
  <c r="J38" i="9"/>
  <c r="H38" i="9"/>
  <c r="G38" i="9"/>
  <c r="F38" i="9"/>
  <c r="I38" i="9" s="1"/>
  <c r="D38" i="9"/>
  <c r="C38" i="9"/>
  <c r="B38" i="9"/>
  <c r="M37" i="9"/>
  <c r="L37" i="9"/>
  <c r="K37" i="9"/>
  <c r="J37" i="9"/>
  <c r="H37" i="9"/>
  <c r="G37" i="9"/>
  <c r="F37" i="9"/>
  <c r="D37" i="9"/>
  <c r="C37" i="9"/>
  <c r="B37" i="9"/>
  <c r="M36" i="9"/>
  <c r="L36" i="9"/>
  <c r="K36" i="9"/>
  <c r="J36" i="9"/>
  <c r="H36" i="9"/>
  <c r="G36" i="9"/>
  <c r="I36" i="9" s="1"/>
  <c r="F36" i="9"/>
  <c r="D36" i="9"/>
  <c r="C36" i="9"/>
  <c r="B36" i="9"/>
  <c r="M35" i="9"/>
  <c r="L35" i="9"/>
  <c r="K35" i="9"/>
  <c r="J35" i="9"/>
  <c r="H35" i="9"/>
  <c r="G35" i="9"/>
  <c r="F35" i="9"/>
  <c r="I35" i="9" s="1"/>
  <c r="D35" i="9"/>
  <c r="C35" i="9"/>
  <c r="B35" i="9"/>
  <c r="M34" i="9"/>
  <c r="L34" i="9"/>
  <c r="K34" i="9"/>
  <c r="J34" i="9"/>
  <c r="H34" i="9"/>
  <c r="G34" i="9"/>
  <c r="F34" i="9"/>
  <c r="D34" i="9"/>
  <c r="C34" i="9"/>
  <c r="B34" i="9"/>
  <c r="M33" i="9"/>
  <c r="L33" i="9"/>
  <c r="K33" i="9"/>
  <c r="J33" i="9"/>
  <c r="H33" i="9"/>
  <c r="G33" i="9"/>
  <c r="F33" i="9"/>
  <c r="D33" i="9"/>
  <c r="C33" i="9"/>
  <c r="B33" i="9"/>
  <c r="M32" i="9"/>
  <c r="L32" i="9"/>
  <c r="K32" i="9"/>
  <c r="J32" i="9"/>
  <c r="I32" i="9"/>
  <c r="H32" i="9"/>
  <c r="G32" i="9"/>
  <c r="F32" i="9"/>
  <c r="D32" i="9"/>
  <c r="C32" i="9"/>
  <c r="B32" i="9"/>
  <c r="M31" i="9"/>
  <c r="L31" i="9"/>
  <c r="K31" i="9"/>
  <c r="J31" i="9"/>
  <c r="H31" i="9"/>
  <c r="G31" i="9"/>
  <c r="F31" i="9"/>
  <c r="D31" i="9"/>
  <c r="C31" i="9"/>
  <c r="B31" i="9"/>
  <c r="M30" i="9"/>
  <c r="L30" i="9"/>
  <c r="K30" i="9"/>
  <c r="J30" i="9"/>
  <c r="H30" i="9"/>
  <c r="G30" i="9"/>
  <c r="F30" i="9"/>
  <c r="D30" i="9"/>
  <c r="C30" i="9"/>
  <c r="B30" i="9"/>
  <c r="M29" i="9"/>
  <c r="L29" i="9"/>
  <c r="K29" i="9"/>
  <c r="J29" i="9"/>
  <c r="H29" i="9"/>
  <c r="G29" i="9"/>
  <c r="F29" i="9"/>
  <c r="D29" i="9"/>
  <c r="C29" i="9"/>
  <c r="B29" i="9"/>
  <c r="M28" i="9"/>
  <c r="L28" i="9"/>
  <c r="K28" i="9"/>
  <c r="J28" i="9"/>
  <c r="H28" i="9"/>
  <c r="G28" i="9"/>
  <c r="F28" i="9"/>
  <c r="D28" i="9"/>
  <c r="C28" i="9"/>
  <c r="B28" i="9"/>
  <c r="M27" i="9"/>
  <c r="L27" i="9"/>
  <c r="K27" i="9"/>
  <c r="J27" i="9"/>
  <c r="H27" i="9"/>
  <c r="G27" i="9"/>
  <c r="I27" i="9" s="1"/>
  <c r="F27" i="9"/>
  <c r="D27" i="9"/>
  <c r="C27" i="9"/>
  <c r="B27" i="9"/>
  <c r="M26" i="9"/>
  <c r="L26" i="9"/>
  <c r="K26" i="9"/>
  <c r="J26" i="9"/>
  <c r="H26" i="9"/>
  <c r="G26" i="9"/>
  <c r="F26" i="9"/>
  <c r="I26" i="9" s="1"/>
  <c r="D26" i="9"/>
  <c r="C26" i="9"/>
  <c r="E26" i="9" s="1"/>
  <c r="B26" i="9"/>
  <c r="M25" i="9"/>
  <c r="L25" i="9"/>
  <c r="K25" i="9"/>
  <c r="J25" i="9"/>
  <c r="H25" i="9"/>
  <c r="G25" i="9"/>
  <c r="F25" i="9"/>
  <c r="D25" i="9"/>
  <c r="C25" i="9"/>
  <c r="B25" i="9"/>
  <c r="M24" i="9"/>
  <c r="L24" i="9"/>
  <c r="K24" i="9"/>
  <c r="J24" i="9"/>
  <c r="H24" i="9"/>
  <c r="G24" i="9"/>
  <c r="I24" i="9" s="1"/>
  <c r="F24" i="9"/>
  <c r="D24" i="9"/>
  <c r="C24" i="9"/>
  <c r="B24" i="9"/>
  <c r="M23" i="9"/>
  <c r="L23" i="9"/>
  <c r="K23" i="9"/>
  <c r="J23" i="9"/>
  <c r="H23" i="9"/>
  <c r="G23" i="9"/>
  <c r="F23" i="9"/>
  <c r="I23" i="9" s="1"/>
  <c r="D23" i="9"/>
  <c r="C23" i="9"/>
  <c r="B23" i="9"/>
  <c r="M22" i="9"/>
  <c r="L22" i="9"/>
  <c r="K22" i="9"/>
  <c r="J22" i="9"/>
  <c r="H22" i="9"/>
  <c r="G22" i="9"/>
  <c r="F22" i="9"/>
  <c r="D22" i="9"/>
  <c r="C22" i="9"/>
  <c r="B22" i="9"/>
  <c r="M21" i="9"/>
  <c r="L21" i="9"/>
  <c r="K21" i="9"/>
  <c r="J21" i="9"/>
  <c r="H21" i="9"/>
  <c r="G21" i="9"/>
  <c r="F21" i="9"/>
  <c r="D21" i="9"/>
  <c r="C21" i="9"/>
  <c r="B21" i="9"/>
  <c r="M20" i="9"/>
  <c r="L20" i="9"/>
  <c r="K20" i="9"/>
  <c r="J20" i="9"/>
  <c r="I20" i="9"/>
  <c r="H20" i="9"/>
  <c r="G20" i="9"/>
  <c r="F20" i="9"/>
  <c r="D20" i="9"/>
  <c r="C20" i="9"/>
  <c r="B20" i="9"/>
  <c r="M19" i="9"/>
  <c r="L19" i="9"/>
  <c r="K19" i="9"/>
  <c r="J19" i="9"/>
  <c r="H19" i="9"/>
  <c r="G19" i="9"/>
  <c r="F19" i="9"/>
  <c r="D19" i="9"/>
  <c r="C19" i="9"/>
  <c r="B19" i="9"/>
  <c r="M18" i="9"/>
  <c r="L18" i="9"/>
  <c r="K18" i="9"/>
  <c r="J18" i="9"/>
  <c r="H18" i="9"/>
  <c r="G18" i="9"/>
  <c r="F18" i="9"/>
  <c r="D18" i="9"/>
  <c r="C18" i="9"/>
  <c r="B18" i="9"/>
  <c r="M17" i="9"/>
  <c r="L17" i="9"/>
  <c r="K17" i="9"/>
  <c r="J17" i="9"/>
  <c r="H17" i="9"/>
  <c r="G17" i="9"/>
  <c r="F17" i="9"/>
  <c r="D17" i="9"/>
  <c r="C17" i="9"/>
  <c r="B17" i="9"/>
  <c r="M16" i="9"/>
  <c r="L16" i="9"/>
  <c r="K16" i="9"/>
  <c r="J16" i="9"/>
  <c r="H16" i="9"/>
  <c r="G16" i="9"/>
  <c r="F16" i="9"/>
  <c r="D16" i="9"/>
  <c r="C16" i="9"/>
  <c r="B16" i="9"/>
  <c r="M15" i="9"/>
  <c r="L15" i="9"/>
  <c r="K15" i="9"/>
  <c r="J15" i="9"/>
  <c r="H15" i="9"/>
  <c r="G15" i="9"/>
  <c r="I15" i="9" s="1"/>
  <c r="F15" i="9"/>
  <c r="D15" i="9"/>
  <c r="C15" i="9"/>
  <c r="B15" i="9"/>
  <c r="M14" i="9"/>
  <c r="L14" i="9"/>
  <c r="K14" i="9"/>
  <c r="J14" i="9"/>
  <c r="H14" i="9"/>
  <c r="G14" i="9"/>
  <c r="F14" i="9"/>
  <c r="I14" i="9" s="1"/>
  <c r="D14" i="9"/>
  <c r="C14" i="9"/>
  <c r="B14" i="9"/>
  <c r="M13" i="9"/>
  <c r="L13" i="9"/>
  <c r="K13" i="9"/>
  <c r="J13" i="9"/>
  <c r="H13" i="9"/>
  <c r="G13" i="9"/>
  <c r="F13" i="9"/>
  <c r="D13" i="9"/>
  <c r="C13" i="9"/>
  <c r="B13" i="9"/>
  <c r="M12" i="9"/>
  <c r="L12" i="9"/>
  <c r="K12" i="9"/>
  <c r="J12" i="9"/>
  <c r="H12" i="9"/>
  <c r="G12" i="9"/>
  <c r="I12" i="9" s="1"/>
  <c r="F12" i="9"/>
  <c r="D12" i="9"/>
  <c r="C12" i="9"/>
  <c r="B12" i="9"/>
  <c r="M11" i="9"/>
  <c r="L11" i="9"/>
  <c r="K11" i="9"/>
  <c r="J11" i="9"/>
  <c r="H11" i="9"/>
  <c r="G11" i="9"/>
  <c r="F11" i="9"/>
  <c r="I11" i="9" s="1"/>
  <c r="D11" i="9"/>
  <c r="C11" i="9"/>
  <c r="B11" i="9"/>
  <c r="M10" i="9"/>
  <c r="L10" i="9"/>
  <c r="K10" i="9"/>
  <c r="J10" i="9"/>
  <c r="H10" i="9"/>
  <c r="G10" i="9"/>
  <c r="F10" i="9"/>
  <c r="D10" i="9"/>
  <c r="C10" i="9"/>
  <c r="B10" i="9"/>
  <c r="M9" i="9"/>
  <c r="L9" i="9"/>
  <c r="K9" i="9"/>
  <c r="J9" i="9"/>
  <c r="H9" i="9"/>
  <c r="G9" i="9"/>
  <c r="F9" i="9"/>
  <c r="D9" i="9"/>
  <c r="C9" i="9"/>
  <c r="B9" i="9"/>
  <c r="M8" i="9"/>
  <c r="L8" i="9"/>
  <c r="K8" i="9"/>
  <c r="J8" i="9"/>
  <c r="I8" i="9"/>
  <c r="H8" i="9"/>
  <c r="G8" i="9"/>
  <c r="F8" i="9"/>
  <c r="D8" i="9"/>
  <c r="C8" i="9"/>
  <c r="B8" i="9"/>
  <c r="M7" i="9"/>
  <c r="L7" i="9"/>
  <c r="K7" i="9"/>
  <c r="J7" i="9"/>
  <c r="H7" i="9"/>
  <c r="G7" i="9"/>
  <c r="F7" i="9"/>
  <c r="D7" i="9"/>
  <c r="C7" i="9"/>
  <c r="B7" i="9"/>
  <c r="M6" i="9"/>
  <c r="L6" i="9"/>
  <c r="K6" i="9"/>
  <c r="J6" i="9"/>
  <c r="H6" i="9"/>
  <c r="G6" i="9"/>
  <c r="F6" i="9"/>
  <c r="D6" i="9"/>
  <c r="C6" i="9"/>
  <c r="B6" i="9"/>
  <c r="M5" i="9"/>
  <c r="L5" i="9"/>
  <c r="L4" i="9" s="1"/>
  <c r="K5" i="9"/>
  <c r="J5" i="9"/>
  <c r="H5" i="9"/>
  <c r="G5" i="9"/>
  <c r="G4" i="9" s="1"/>
  <c r="F5" i="9"/>
  <c r="F4" i="9" s="1"/>
  <c r="D5" i="9"/>
  <c r="D4" i="9" s="1"/>
  <c r="C5" i="9"/>
  <c r="C4" i="9" s="1"/>
  <c r="B5" i="9"/>
  <c r="B4" i="9" s="1"/>
  <c r="K4" i="9"/>
  <c r="H4" i="9"/>
  <c r="B55" i="6"/>
  <c r="B43" i="6"/>
  <c r="B4" i="6"/>
  <c r="B328" i="4"/>
  <c r="B316" i="4"/>
  <c r="B313" i="4"/>
  <c r="B306" i="4"/>
  <c r="B303" i="4"/>
  <c r="B297" i="4"/>
  <c r="B290" i="4"/>
  <c r="B289" i="4" s="1"/>
  <c r="B283" i="4"/>
  <c r="B279" i="4"/>
  <c r="B259" i="4"/>
  <c r="B254" i="4"/>
  <c r="B250" i="4"/>
  <c r="B208" i="4"/>
  <c r="B4" i="4"/>
  <c r="B5" i="4" s="1"/>
  <c r="B328" i="3"/>
  <c r="B316" i="3"/>
  <c r="B313" i="3"/>
  <c r="B306" i="3"/>
  <c r="B303" i="3"/>
  <c r="B297" i="3"/>
  <c r="B290" i="3"/>
  <c r="B289" i="3" s="1"/>
  <c r="B283" i="3"/>
  <c r="B279" i="3"/>
  <c r="B259" i="3"/>
  <c r="B254" i="3"/>
  <c r="B250" i="3"/>
  <c r="B208" i="3"/>
  <c r="B46" i="3"/>
  <c r="B4" i="3"/>
  <c r="B5" i="3" s="1"/>
  <c r="B327" i="2"/>
  <c r="B316" i="2"/>
  <c r="B313" i="2"/>
  <c r="B306" i="2"/>
  <c r="B303" i="2"/>
  <c r="B297" i="2"/>
  <c r="B290" i="2"/>
  <c r="B283" i="2"/>
  <c r="B279" i="2"/>
  <c r="B259" i="2"/>
  <c r="B254" i="2"/>
  <c r="B250" i="2"/>
  <c r="B208" i="2"/>
  <c r="B46" i="2"/>
  <c r="B4" i="2"/>
  <c r="B5" i="2" s="1"/>
  <c r="I6" i="9" l="1"/>
  <c r="I9" i="9"/>
  <c r="I16" i="9"/>
  <c r="I18" i="9"/>
  <c r="I21" i="9"/>
  <c r="I28" i="9"/>
  <c r="I30" i="9"/>
  <c r="I33" i="9"/>
  <c r="I40" i="9"/>
  <c r="E102" i="9"/>
  <c r="N116" i="9"/>
  <c r="I10" i="9"/>
  <c r="N19" i="9"/>
  <c r="E20" i="9"/>
  <c r="I22" i="9"/>
  <c r="N27" i="9"/>
  <c r="E28" i="9"/>
  <c r="N31" i="9"/>
  <c r="E32" i="9"/>
  <c r="I34" i="9"/>
  <c r="N39" i="9"/>
  <c r="E40" i="9"/>
  <c r="B45" i="9"/>
  <c r="E99" i="9"/>
  <c r="I7" i="9"/>
  <c r="I17" i="9"/>
  <c r="I19" i="9"/>
  <c r="I29" i="9"/>
  <c r="I31" i="9"/>
  <c r="N96" i="9"/>
  <c r="N98" i="9"/>
  <c r="I107" i="9"/>
  <c r="E16" i="9"/>
  <c r="E54" i="9"/>
  <c r="I55" i="9"/>
  <c r="N56" i="9"/>
  <c r="E66" i="9"/>
  <c r="I67" i="9"/>
  <c r="N68" i="9"/>
  <c r="E78" i="9"/>
  <c r="I79" i="9"/>
  <c r="N80" i="9"/>
  <c r="E90" i="9"/>
  <c r="I91" i="9"/>
  <c r="N92" i="9"/>
  <c r="E51" i="9"/>
  <c r="N53" i="9"/>
  <c r="E63" i="9"/>
  <c r="N65" i="9"/>
  <c r="E75" i="9"/>
  <c r="N77" i="9"/>
  <c r="E87" i="9"/>
  <c r="N89" i="9"/>
  <c r="E115" i="9"/>
  <c r="E34" i="9"/>
  <c r="E48" i="9"/>
  <c r="I49" i="9"/>
  <c r="N50" i="9"/>
  <c r="E60" i="9"/>
  <c r="I61" i="9"/>
  <c r="N62" i="9"/>
  <c r="E72" i="9"/>
  <c r="I73" i="9"/>
  <c r="N74" i="9"/>
  <c r="E84" i="9"/>
  <c r="I85" i="9"/>
  <c r="N86" i="9"/>
  <c r="E96" i="9"/>
  <c r="I101" i="9"/>
  <c r="E103" i="9"/>
  <c r="I109" i="9"/>
  <c r="N110" i="9"/>
  <c r="N113" i="9"/>
  <c r="N7" i="9"/>
  <c r="E8" i="9"/>
  <c r="E14" i="9"/>
  <c r="N15" i="9"/>
  <c r="E22" i="9"/>
  <c r="E46" i="9"/>
  <c r="N49" i="9"/>
  <c r="E52" i="9"/>
  <c r="N55" i="9"/>
  <c r="E58" i="9"/>
  <c r="N61" i="9"/>
  <c r="E64" i="9"/>
  <c r="N67" i="9"/>
  <c r="E70" i="9"/>
  <c r="N73" i="9"/>
  <c r="E76" i="9"/>
  <c r="N79" i="9"/>
  <c r="E82" i="9"/>
  <c r="N85" i="9"/>
  <c r="E88" i="9"/>
  <c r="N91" i="9"/>
  <c r="E94" i="9"/>
  <c r="I103" i="9"/>
  <c r="I104" i="9"/>
  <c r="E111" i="9"/>
  <c r="E117" i="9"/>
  <c r="I118" i="9"/>
  <c r="N119" i="9"/>
  <c r="E38" i="9"/>
  <c r="E10" i="9"/>
  <c r="I46" i="9"/>
  <c r="I52" i="9"/>
  <c r="I58" i="9"/>
  <c r="I64" i="9"/>
  <c r="I70" i="9"/>
  <c r="I76" i="9"/>
  <c r="I82" i="9"/>
  <c r="I88" i="9"/>
  <c r="I94" i="9"/>
  <c r="N104" i="9"/>
  <c r="N111" i="9"/>
  <c r="E118" i="9"/>
  <c r="E120" i="9"/>
  <c r="H45" i="9"/>
  <c r="N9" i="9"/>
  <c r="N13" i="9"/>
  <c r="N21" i="9"/>
  <c r="N25" i="9"/>
  <c r="N33" i="9"/>
  <c r="N37" i="9"/>
  <c r="J45" i="9"/>
  <c r="E47" i="9"/>
  <c r="I47" i="9"/>
  <c r="I51" i="9"/>
  <c r="N51" i="9"/>
  <c r="E53" i="9"/>
  <c r="I53" i="9"/>
  <c r="I57" i="9"/>
  <c r="N57" i="9"/>
  <c r="E59" i="9"/>
  <c r="I59" i="9"/>
  <c r="I63" i="9"/>
  <c r="N63" i="9"/>
  <c r="E65" i="9"/>
  <c r="I65" i="9"/>
  <c r="I69" i="9"/>
  <c r="N69" i="9"/>
  <c r="E71" i="9"/>
  <c r="I71" i="9"/>
  <c r="I75" i="9"/>
  <c r="N75" i="9"/>
  <c r="E77" i="9"/>
  <c r="I77" i="9"/>
  <c r="I81" i="9"/>
  <c r="N81" i="9"/>
  <c r="E83" i="9"/>
  <c r="I83" i="9"/>
  <c r="I87" i="9"/>
  <c r="N87" i="9"/>
  <c r="E89" i="9"/>
  <c r="I89" i="9"/>
  <c r="I93" i="9"/>
  <c r="N93" i="9"/>
  <c r="E95" i="9"/>
  <c r="I95" i="9"/>
  <c r="I97" i="9"/>
  <c r="I99" i="9"/>
  <c r="N99" i="9"/>
  <c r="E100" i="9"/>
  <c r="N100" i="9"/>
  <c r="I102" i="9"/>
  <c r="N102" i="9"/>
  <c r="E104" i="9"/>
  <c r="E106" i="9"/>
  <c r="E109" i="9"/>
  <c r="I112" i="9"/>
  <c r="I114" i="9"/>
  <c r="I116" i="9"/>
  <c r="N11" i="9"/>
  <c r="N23" i="9"/>
  <c r="N35" i="9"/>
  <c r="N46" i="9"/>
  <c r="E49" i="9"/>
  <c r="N52" i="9"/>
  <c r="E55" i="9"/>
  <c r="N58" i="9"/>
  <c r="E61" i="9"/>
  <c r="N64" i="9"/>
  <c r="E67" i="9"/>
  <c r="N70" i="9"/>
  <c r="E73" i="9"/>
  <c r="N76" i="9"/>
  <c r="E79" i="9"/>
  <c r="N82" i="9"/>
  <c r="E85" i="9"/>
  <c r="N88" i="9"/>
  <c r="E91" i="9"/>
  <c r="N94" i="9"/>
  <c r="I100" i="9"/>
  <c r="N101" i="9"/>
  <c r="N103" i="9"/>
  <c r="N105" i="9"/>
  <c r="E107" i="9"/>
  <c r="N108" i="9"/>
  <c r="E110" i="9"/>
  <c r="I110" i="9"/>
  <c r="N114" i="9"/>
  <c r="I119" i="9"/>
  <c r="E6" i="9"/>
  <c r="N10" i="9"/>
  <c r="E12" i="9"/>
  <c r="E18" i="9"/>
  <c r="N22" i="9"/>
  <c r="E24" i="9"/>
  <c r="E30" i="9"/>
  <c r="N34" i="9"/>
  <c r="E36" i="9"/>
  <c r="I48" i="9"/>
  <c r="N48" i="9"/>
  <c r="E50" i="9"/>
  <c r="I54" i="9"/>
  <c r="N54" i="9"/>
  <c r="E56" i="9"/>
  <c r="I56" i="9"/>
  <c r="I60" i="9"/>
  <c r="N60" i="9"/>
  <c r="E62" i="9"/>
  <c r="I62" i="9"/>
  <c r="I66" i="9"/>
  <c r="N66" i="9"/>
  <c r="E68" i="9"/>
  <c r="I68" i="9"/>
  <c r="I72" i="9"/>
  <c r="N72" i="9"/>
  <c r="E74" i="9"/>
  <c r="I74" i="9"/>
  <c r="I78" i="9"/>
  <c r="N78" i="9"/>
  <c r="E80" i="9"/>
  <c r="I80" i="9"/>
  <c r="I84" i="9"/>
  <c r="N84" i="9"/>
  <c r="E86" i="9"/>
  <c r="I86" i="9"/>
  <c r="I90" i="9"/>
  <c r="N90" i="9"/>
  <c r="E92" i="9"/>
  <c r="I92" i="9"/>
  <c r="I96" i="9"/>
  <c r="I98" i="9"/>
  <c r="E105" i="9"/>
  <c r="N106" i="9"/>
  <c r="E108" i="9"/>
  <c r="N109" i="9"/>
  <c r="I111" i="9"/>
  <c r="E112" i="9"/>
  <c r="E113" i="9"/>
  <c r="I113" i="9"/>
  <c r="I115" i="9"/>
  <c r="I117" i="9"/>
  <c r="N117" i="9"/>
  <c r="N118" i="9"/>
  <c r="I120" i="9"/>
  <c r="N120" i="9"/>
  <c r="E11" i="9"/>
  <c r="E23" i="9"/>
  <c r="E35" i="9"/>
  <c r="L45" i="9"/>
  <c r="E5" i="9"/>
  <c r="E4" i="9" s="1"/>
  <c r="I5" i="9"/>
  <c r="I4" i="9" s="1"/>
  <c r="E17" i="9"/>
  <c r="E29" i="9"/>
  <c r="I13" i="9"/>
  <c r="N17" i="9"/>
  <c r="I25" i="9"/>
  <c r="N28" i="9"/>
  <c r="N29" i="9"/>
  <c r="I37" i="9"/>
  <c r="N40" i="9"/>
  <c r="C45" i="9"/>
  <c r="G45" i="9"/>
  <c r="I50" i="9"/>
  <c r="J4" i="9"/>
  <c r="N5" i="9"/>
  <c r="N4" i="9" s="1"/>
  <c r="N16" i="9"/>
  <c r="F45" i="9"/>
  <c r="D45" i="9"/>
  <c r="K45" i="9"/>
  <c r="N97" i="9"/>
  <c r="E101" i="9"/>
  <c r="I108" i="9"/>
  <c r="N115" i="9"/>
  <c r="E119" i="9"/>
  <c r="N8" i="9"/>
  <c r="E9" i="9"/>
  <c r="N14" i="9"/>
  <c r="E15" i="9"/>
  <c r="N20" i="9"/>
  <c r="E21" i="9"/>
  <c r="N26" i="9"/>
  <c r="E27" i="9"/>
  <c r="N32" i="9"/>
  <c r="E33" i="9"/>
  <c r="N38" i="9"/>
  <c r="E39" i="9"/>
  <c r="N6" i="9"/>
  <c r="E7" i="9"/>
  <c r="N12" i="9"/>
  <c r="E13" i="9"/>
  <c r="N18" i="9"/>
  <c r="E19" i="9"/>
  <c r="N24" i="9"/>
  <c r="E25" i="9"/>
  <c r="N30" i="9"/>
  <c r="E31" i="9"/>
  <c r="N36" i="9"/>
  <c r="E37" i="9"/>
  <c r="E98" i="9"/>
  <c r="I105" i="9"/>
  <c r="N112" i="9"/>
  <c r="E116" i="9"/>
  <c r="B249" i="4"/>
  <c r="B289" i="2"/>
  <c r="B249" i="2"/>
  <c r="B249" i="3"/>
  <c r="I45" i="9" l="1"/>
  <c r="E45" i="9"/>
  <c r="N45" i="9"/>
</calcChain>
</file>

<file path=xl/sharedStrings.xml><?xml version="1.0" encoding="utf-8"?>
<sst xmlns="http://schemas.openxmlformats.org/spreadsheetml/2006/main" count="2825" uniqueCount="190">
  <si>
    <t>кол-во</t>
  </si>
  <si>
    <t>Оборот</t>
  </si>
  <si>
    <t>занятые</t>
  </si>
  <si>
    <t>микро</t>
  </si>
  <si>
    <t>малые</t>
  </si>
  <si>
    <t>средние</t>
  </si>
  <si>
    <t>итого</t>
  </si>
  <si>
    <t>самозанятые</t>
  </si>
  <si>
    <t>Республика Саха(Якутия)</t>
  </si>
  <si>
    <t xml:space="preserve">     Абыйский муниципальный район</t>
  </si>
  <si>
    <t xml:space="preserve">     Алданский муниципальный район</t>
  </si>
  <si>
    <t xml:space="preserve">     Аллаиховский муниципальный район</t>
  </si>
  <si>
    <t xml:space="preserve">     Амгинский муниципальный район</t>
  </si>
  <si>
    <t xml:space="preserve">     Анабарский национальный (долгано-эвенкийский) муниципальный район</t>
  </si>
  <si>
    <t xml:space="preserve">     Булунский муниципальный район</t>
  </si>
  <si>
    <t xml:space="preserve">     Верхневилюйский муниципальный район</t>
  </si>
  <si>
    <t xml:space="preserve">     Верхнеколымский муниципальный район</t>
  </si>
  <si>
    <t xml:space="preserve">     Верхоянский муниципальный район</t>
  </si>
  <si>
    <t xml:space="preserve">     Вилюйский муниципальный район</t>
  </si>
  <si>
    <t xml:space="preserve">     Горный муниципальный район</t>
  </si>
  <si>
    <t xml:space="preserve">     Жиганский национальный эвенкийский муниципальный район</t>
  </si>
  <si>
    <t xml:space="preserve">     Кобяйский муниципальный район</t>
  </si>
  <si>
    <t xml:space="preserve">     Ленский муниципальный район</t>
  </si>
  <si>
    <t xml:space="preserve">     Мегино-Кангаласский муниципальный район</t>
  </si>
  <si>
    <t xml:space="preserve">     Мирнинский муниципальный район</t>
  </si>
  <si>
    <t xml:space="preserve">     Момский муниципальный район</t>
  </si>
  <si>
    <t xml:space="preserve">     Намский муниципальный район</t>
  </si>
  <si>
    <t xml:space="preserve">     Нерюнгринский муниципальный район</t>
  </si>
  <si>
    <t xml:space="preserve">     Нижнеколымский муниципальный район</t>
  </si>
  <si>
    <t xml:space="preserve">     Нюрбинский муниципальный район</t>
  </si>
  <si>
    <t xml:space="preserve">     Оймяконский муниципальный район</t>
  </si>
  <si>
    <t xml:space="preserve">     Олекминский муниципальный район</t>
  </si>
  <si>
    <t xml:space="preserve">     Оленёкский эвенкийский  национальный муниципальный район</t>
  </si>
  <si>
    <t xml:space="preserve">     Среднеколымский муниципальный район</t>
  </si>
  <si>
    <t xml:space="preserve">     Сунтарский муниципальный район</t>
  </si>
  <si>
    <t xml:space="preserve">     Таттинский муниципальный район</t>
  </si>
  <si>
    <t xml:space="preserve">     Томпонский муниципальный район</t>
  </si>
  <si>
    <t xml:space="preserve">     Усть-Алданский муниципальный район</t>
  </si>
  <si>
    <t xml:space="preserve">     Усть-Майский муниципальный район</t>
  </si>
  <si>
    <t xml:space="preserve">     Усть-Янский муниципальный район</t>
  </si>
  <si>
    <t xml:space="preserve">     Хангаласский муниципальный район</t>
  </si>
  <si>
    <t xml:space="preserve">     Чурапчинский муниципальный район</t>
  </si>
  <si>
    <t xml:space="preserve">     Эвено-Бытантайский национальный муниципальный район</t>
  </si>
  <si>
    <t xml:space="preserve">                    ГО  "город Якутск"</t>
  </si>
  <si>
    <t xml:space="preserve">                    ГО  "Жатай"</t>
  </si>
  <si>
    <t>год</t>
  </si>
  <si>
    <t>Всего</t>
  </si>
  <si>
    <t xml:space="preserve">     СЕЛЬСКОЕ, ЛЕСНОЕ ХОЗЯЙСТВО, ОХОТА, РЫБОЛОВСТВО И РЫБОВОДСТВО</t>
  </si>
  <si>
    <t xml:space="preserve">          Растениеводство и животноводство, охота и предоставление соответствующих услуг в этих областях</t>
  </si>
  <si>
    <t xml:space="preserve">          Лесоводство и лесозаготовки</t>
  </si>
  <si>
    <t xml:space="preserve">          Рыболовство и рыбоводство</t>
  </si>
  <si>
    <t xml:space="preserve">     ДОБЫЧА ПОЛЕЗНЫХ ИСКОПАЕМЫХ</t>
  </si>
  <si>
    <t xml:space="preserve">          Добыча угля</t>
  </si>
  <si>
    <t xml:space="preserve">          Добыча металлических руд</t>
  </si>
  <si>
    <t xml:space="preserve">          Добыча прочих полезных ископаемых</t>
  </si>
  <si>
    <t xml:space="preserve">          Предоставление услуг в области добычи полезных ископаемых</t>
  </si>
  <si>
    <t xml:space="preserve">     ОБРАБАТЫВАЮЩИЕ ПРОИЗВОДСТВА</t>
  </si>
  <si>
    <t xml:space="preserve">          Производство пищевых продуктов</t>
  </si>
  <si>
    <t xml:space="preserve">          Производство напитков</t>
  </si>
  <si>
    <t xml:space="preserve">          Производство текстильных изделий</t>
  </si>
  <si>
    <t xml:space="preserve">          Производство одежды</t>
  </si>
  <si>
    <t xml:space="preserve">          Производство кожи и изделий из кожи</t>
  </si>
  <si>
    <t xml:space="preserve">         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</si>
  <si>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          Производство бумаги и бумажных изделий</t>
  </si>
  <si>
    <t xml:space="preserve">          Деятельность полиграфическая и копирование носителей информации</t>
  </si>
  <si>
    <t xml:space="preserve">          Производство химических веществ и химических продуктов</t>
  </si>
  <si>
    <t xml:space="preserve">          Производство резиновых и пластмассовых изделий</t>
  </si>
  <si>
    <t xml:space="preserve">          Производство прочей неметаллической минеральной продукции</t>
  </si>
  <si>
    <t xml:space="preserve">          Производство металлургическое</t>
  </si>
  <si>
    <t xml:space="preserve">          Производство готовых металлических изделий, кроме машин и оборудования</t>
  </si>
  <si>
    <t xml:space="preserve">          Производство машин и оборудования, не включенных в другие группировки</t>
  </si>
  <si>
    <t xml:space="preserve">          Производство автотранспортных средств, прицепов и полуприцепов</t>
  </si>
  <si>
    <t xml:space="preserve">          Производство прочих транспортных средств и оборудования</t>
  </si>
  <si>
    <t xml:space="preserve">          Производство мебели</t>
  </si>
  <si>
    <t xml:space="preserve">          Производство прочих готовых изделий</t>
  </si>
  <si>
    <t xml:space="preserve">          Ремонт и монтаж машин и оборудования</t>
  </si>
  <si>
    <t xml:space="preserve">     ОБЕСПЕЧЕНИЕ ЭЛЕКТРИЧЕСКОЙ ЭНЕРГИЕЙ, ГАЗОМ И ПАРОМ; КОНДИЦИОНИРОВАНИЕ ВОЗДУХА</t>
  </si>
  <si>
    <t xml:space="preserve">          Производство, передача и распределение электроэнергии</t>
  </si>
  <si>
    <t xml:space="preserve">          Производство и распределение газообразного топлива</t>
  </si>
  <si>
    <t xml:space="preserve">          Производство, передача и распределение пара и горячей воды; кондиционирование воздуха</t>
  </si>
  <si>
    <t xml:space="preserve">     ВОДОСНАБЖЕНИЕ; ВОДООТВЕДЕНИЕ, ОРГАНИЗАЦИЯ СБОРА И УТИЛИЗАЦИИ ОТХОДОВ, ДЕЯТЕЛЬНОСТЬ ПО ЛИКВИДАЦИИ ЗАГРЯЗНЕНИЙ</t>
  </si>
  <si>
    <t xml:space="preserve">          Забор, очистка и распределение воды</t>
  </si>
  <si>
    <t xml:space="preserve">          Сбор и обработка сточных вод</t>
  </si>
  <si>
    <t xml:space="preserve">          Сбор, обработка и утилизация отходов; обработка вторичного сырья</t>
  </si>
  <si>
    <t xml:space="preserve">          Предоставление услуг в области ликвидации последствий загрязнений и прочих услуг, связанных с удалением отходов</t>
  </si>
  <si>
    <t xml:space="preserve">     СТРОИТЕЛЬСТВО</t>
  </si>
  <si>
    <t xml:space="preserve">     ТОРГОВЛЯ ОПТОВАЯ И РОЗНИЧНАЯ; РЕМОНТ АВТОТРАНСПОРТНЫХ СРЕДСТВ И МОТОЦИКЛОВ</t>
  </si>
  <si>
    <t xml:space="preserve">          Торговля оптовая и розничная автотранспортными средствами и мотоциклами и их ремонт</t>
  </si>
  <si>
    <t xml:space="preserve">               Торговля автотранспортными средствами</t>
  </si>
  <si>
    <t xml:space="preserve">               Техническое обслуживание и ремонт автотранспортных средств</t>
  </si>
  <si>
    <t xml:space="preserve">               Торговля автомобильными деталями, узлами и принадлежностями</t>
  </si>
  <si>
    <t xml:space="preserve">               Торговля мотоциклами, их деталями, узлами и принадлежностями; техническое обслуживание и ремонт мотоциклов</t>
  </si>
  <si>
    <t xml:space="preserve">          Торговля оптовая, кроме оптовой торговли автотранспортными средствами и мотоциклами</t>
  </si>
  <si>
    <t xml:space="preserve">          Торговля розничная, кроме торговли автотранспортными средствами и мотоциклами</t>
  </si>
  <si>
    <t xml:space="preserve">     ТРАНСПОРТИРОВКА И ХРАНЕНИЕ</t>
  </si>
  <si>
    <t xml:space="preserve">          Деятельность сухопутного и трубопроводного транспорта</t>
  </si>
  <si>
    <t xml:space="preserve">          Деятельность водного транспорта</t>
  </si>
  <si>
    <t xml:space="preserve">          Деятельность воздушного и космического транспорта</t>
  </si>
  <si>
    <t xml:space="preserve">          Складское хозяйство и вспомогательная транспортная деятельность</t>
  </si>
  <si>
    <t xml:space="preserve">          Деятельность почтовой связи и курьерская деятельность</t>
  </si>
  <si>
    <t xml:space="preserve">     ДЕЯТЕЛЬНОСТЬ ГОСТИНИЦ И ПРЕДПРИЯТИЙ ОБЩЕСТВЕННОГО ПИТАНИЯ</t>
  </si>
  <si>
    <t xml:space="preserve">          Деятельность по предоставлению мест для временного проживания</t>
  </si>
  <si>
    <t xml:space="preserve">          Деятельность по предоставлению продуктов питания и напитков</t>
  </si>
  <si>
    <t xml:space="preserve">     ДЕЯТЕЛЬНОСТЬ В ОБЛАСТИ ИНФОРМАЦИИ И СВЯЗИ</t>
  </si>
  <si>
    <t xml:space="preserve">          Деятельность издательская</t>
  </si>
  <si>
    <t xml:space="preserve">          Производство кинофильмов, видеофильмов и телевизионных программ, издание звукозаписей и нот</t>
  </si>
  <si>
    <t xml:space="preserve">          Деятельность в области телевизионного и радиовещания</t>
  </si>
  <si>
    <t xml:space="preserve">          Деятельность в сфере телекоммуникаций</t>
  </si>
  <si>
    <t xml:space="preserve">          Разработка компьютерного программного обеспечения, консультационные услуги в данной области и другие сопутствующие услуги</t>
  </si>
  <si>
    <t xml:space="preserve">          Деятельность в области информационных технологий</t>
  </si>
  <si>
    <t xml:space="preserve">     ДЕЯТЕЛЬНОСТЬ ФИНАНСОВАЯ И СТРАХОВАЯ</t>
  </si>
  <si>
    <t xml:space="preserve">          Деятельность по предоставлению финансовых услуг, кроме услуг по страхованию и пенсионному обеспечению</t>
  </si>
  <si>
    <t xml:space="preserve">          Деятельность вспомогательная в сфере финансовых услуг и страхования</t>
  </si>
  <si>
    <t xml:space="preserve">     ДЕЯТЕЛЬНОСТЬ ПО ОПЕРАЦИЯМ С НЕДВИЖИМЫМ ИМУЩЕСТВОМ</t>
  </si>
  <si>
    <t xml:space="preserve">          Операции с недвижимым имуществом</t>
  </si>
  <si>
    <t xml:space="preserve">     ДЕЯТЕЛЬНОСТЬ ПРОФЕССИОНАЛЬНАЯ, НАУЧНАЯ И ТЕХНИЧЕСКАЯ</t>
  </si>
  <si>
    <t xml:space="preserve">     ДЕЯТЕЛЬНОСТЬ АДМИНИСТРАТИВНАЯ И СОПУТСТВУЮЩИЕ ДОПОЛНИТЕЛЬНЫЕ УСЛУГИ</t>
  </si>
  <si>
    <t xml:space="preserve">     ГОСУДАРСТВЕННОЕ УПРАВЛЕНИЕ И ОБЕСПЕЧЕНИЕ ВОЕННОЙ БЕЗОПАСНОСТИ; СОЦИАЛЬНОЕ ОБЕСПЕЧЕНИЕ</t>
  </si>
  <si>
    <t xml:space="preserve">     ОБРАЗОВАНИЕ</t>
  </si>
  <si>
    <t xml:space="preserve">     ДЕЯТЕЛЬНОСТЬ В ОБЛАСТИ ЗДРАВООХРАНЕНИЯ И СОЦИАЛЬНЫХ УСЛУГ</t>
  </si>
  <si>
    <t xml:space="preserve">     ДЕЯТЕЛЬНОСТЬ В ОБЛАСТИ КУЛЬТУРЫ, СПОРТА, ОРГАНИЗАЦИИ ДОСУГА И РАЗВЛЕЧЕНИЙ</t>
  </si>
  <si>
    <t xml:space="preserve">     ПРЕДОСТАВЛЕНИЕ ПРОЧИХ ВИДОВ УСЛУГ</t>
  </si>
  <si>
    <t>Оборот микропредприятий в разрезе районов, тыс руб</t>
  </si>
  <si>
    <t xml:space="preserve">по статистике </t>
  </si>
  <si>
    <t>Республика Саха (Якутия)</t>
  </si>
  <si>
    <t>разница</t>
  </si>
  <si>
    <t>Оборот микропредприятий в разрезе видов деятельности, тыс руб</t>
  </si>
  <si>
    <t>Среднесписочная численность работников микропредприятий в разрезе районов</t>
  </si>
  <si>
    <t>...</t>
  </si>
  <si>
    <t>Количество микропредприятий в разрезе районов</t>
  </si>
  <si>
    <t>Количество микропредприятий в разрезе ОКВЭД</t>
  </si>
  <si>
    <t>Всего по республике</t>
  </si>
  <si>
    <t>Среднесписочная численность работников малых предприятий в разрезе районов</t>
  </si>
  <si>
    <t>Количество малых предприятий в разрезе районов</t>
  </si>
  <si>
    <t>Количество малых предприятий в разрезе ОКВЭД</t>
  </si>
  <si>
    <t>Количество ИП в разрезе районов</t>
  </si>
  <si>
    <t>Количество ИП в разрезе ОКВЭД</t>
  </si>
  <si>
    <t>Оборот ИП в разрезе районов, тыс. руб</t>
  </si>
  <si>
    <t>Оборот ИП в разрезе ОКВЭД</t>
  </si>
  <si>
    <t>Кол-во занятых в ИП</t>
  </si>
  <si>
    <t>Количество занятых ИП в разрезе ОКВЭД</t>
  </si>
  <si>
    <t>71</t>
  </si>
  <si>
    <t>32</t>
  </si>
  <si>
    <t>6</t>
  </si>
  <si>
    <t>5</t>
  </si>
  <si>
    <t>7</t>
  </si>
  <si>
    <t>8</t>
  </si>
  <si>
    <t>Оборот ИП микропредприятий в разрезе ОКВЭД</t>
  </si>
  <si>
    <t xml:space="preserve">Кол-во занятых в ИП микро </t>
  </si>
  <si>
    <t>Кол-во занятых в ИП малых</t>
  </si>
  <si>
    <t>Оборот ИП микропредприятий в разрезе районов</t>
  </si>
  <si>
    <t>Кол-во занятых в ИП средних</t>
  </si>
  <si>
    <t>Республика Саха (Якутия) на сайте ФНС</t>
  </si>
  <si>
    <t>Абыйский муниципальный район</t>
  </si>
  <si>
    <t>Количество самозанятых по ОКВЭД</t>
  </si>
  <si>
    <t>Ремонт</t>
  </si>
  <si>
    <t>Авто</t>
  </si>
  <si>
    <t>Торговля товарами собственного производства</t>
  </si>
  <si>
    <t>Грузчик</t>
  </si>
  <si>
    <t>Информационные услуги</t>
  </si>
  <si>
    <t>Красота</t>
  </si>
  <si>
    <t>Аренда</t>
  </si>
  <si>
    <t>Прочее</t>
  </si>
  <si>
    <t xml:space="preserve">Не указан вид деятельности </t>
  </si>
  <si>
    <t>Доход самозаняты по ОКВЭД млн рублей</t>
  </si>
  <si>
    <t>Кол-во</t>
  </si>
  <si>
    <t>2023 год</t>
  </si>
  <si>
    <t>Среднемесячная начисленная заработная плата
 работников микропредприятий в разрезе районов, руб.</t>
  </si>
  <si>
    <t>Оборот малых предприятий
 в разрезе районов, тыс руб</t>
  </si>
  <si>
    <t>Оборот малых предприятий 
в разрезе видов деятельности, тыс руб</t>
  </si>
  <si>
    <t>Среднемесячная начисленная заработная
 плата работников малых предприятий в разрезе районов, руб.</t>
  </si>
  <si>
    <t>Оборот средних предприятий 
в разрезе районов, тыс руб</t>
  </si>
  <si>
    <t>Оборот средних предприятий 
в разрезе видов деятельности, тыс руб</t>
  </si>
  <si>
    <t>Среднесписочная численность работников 
средних предприятий в разрезе районов</t>
  </si>
  <si>
    <t>Количество средних предприятий 
в разрезе районов</t>
  </si>
  <si>
    <t>Количество средних предприятий 
в разрезе ОКВЭД</t>
  </si>
  <si>
    <t>Количество ИП микропредприятий 
в разрезе районов</t>
  </si>
  <si>
    <t>Количество ИП микропредприятий
 в разрезе ОКВЭД</t>
  </si>
  <si>
    <t>Оборот ИП микропредприятий 
в разрезе районов, тыс. руб</t>
  </si>
  <si>
    <t>Количество занятых ИП микро 
предприятий в разрезе ОКВЭД</t>
  </si>
  <si>
    <t>Количество ИП малых 
предприятий в разрезе районов</t>
  </si>
  <si>
    <t>Количество ИП малых 
предприятий в разрезе ОКВЭД</t>
  </si>
  <si>
    <t>Количество занятых ИП малых
 предприятий в разрезе ОКВЭД</t>
  </si>
  <si>
    <t>Оборот ИП малых предприятий 
в разрезе районов</t>
  </si>
  <si>
    <t>Оборот ИП малых предприятий 
в разрезе ОКВЭД</t>
  </si>
  <si>
    <t>Количество ИП средних предприятий
 в разрезе районов</t>
  </si>
  <si>
    <t>Количество ИП средних предприятий 
в разрезе ОКВЭД</t>
  </si>
  <si>
    <t>Количество занятых ИП средних 
предприятий в разрезе ОКВЭД</t>
  </si>
  <si>
    <t>Количество самозанятых 
по муниципальным образованиям</t>
  </si>
  <si>
    <t>Среднемесячная начисленная 
заработная плата
 работников средних предприятий
 в разрезе районов,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</si>
</sst>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"/>
    <numFmt numFmtId="165" formatCode="0.00;\-0.00"/>
  </numFmts>
  <fonts count="21">
    <font>
      <sz val="11"/>
      <name val="Calibri"/>
    </font>
    <font>
      <sz val="12"/>
      <name val="XO Thames"/>
    </font>
    <font>
      <sz val="10"/>
      <color rgb="FF000000"/>
      <name val="Times New Roman"/>
    </font>
    <font>
      <b/>
      <sz val="11"/>
      <name val="Calibri"/>
    </font>
    <font>
      <b/>
      <sz val="12"/>
      <name val="XO Thames"/>
    </font>
    <font>
      <sz val="9"/>
      <color rgb="FF000000"/>
      <name val="Times New Roman"/>
    </font>
    <font>
      <b/>
      <sz val="12"/>
      <color rgb="FF000000"/>
      <name val="PT Astra Serif"/>
    </font>
    <font>
      <sz val="12"/>
      <color rgb="FF000000"/>
      <name val="XO Thames"/>
    </font>
    <font>
      <b/>
      <sz val="12"/>
      <name val="XO Thames"/>
      <charset val="204"/>
    </font>
    <font>
      <b/>
      <sz val="10"/>
      <color rgb="FF000000"/>
      <name val="PT Astra Serif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color rgb="FF000000"/>
      <name val="XO Thames"/>
      <charset val="204"/>
    </font>
    <font>
      <b/>
      <sz val="12"/>
      <color rgb="FF000000"/>
      <name val="Times New Roman"/>
      <family val="1"/>
      <charset val="204"/>
    </font>
    <font>
      <sz val="12"/>
      <name val="XO Thames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PT Astra Serif"/>
      <charset val="204"/>
    </font>
    <font>
      <b/>
      <sz val="12"/>
      <name val="XO Thames"/>
      <charset val="204"/>
      <scheme val="major"/>
    </font>
    <font>
      <sz val="12"/>
      <name val="XO Thames"/>
      <charset val="204"/>
      <scheme val="major"/>
    </font>
    <font>
      <sz val="12"/>
      <color rgb="FF000000"/>
      <name val="XO Thames"/>
      <charset val="204"/>
      <scheme val="major"/>
    </font>
    <font>
      <b/>
      <sz val="12"/>
      <color rgb="FF000000"/>
      <name val="XO Thames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rgb="FFA9A9A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A9A9A9"/>
      </left>
      <right/>
      <top/>
      <bottom/>
      <diagonal/>
    </border>
    <border>
      <left/>
      <right/>
      <top style="thin">
        <color rgb="FFA9A9A9"/>
      </top>
      <bottom/>
      <diagonal/>
    </border>
    <border>
      <left/>
      <right/>
      <top style="thin">
        <color rgb="FFA9A9A9"/>
      </top>
      <bottom/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A9A9A9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A9A9A9"/>
      </bottom>
      <diagonal/>
    </border>
    <border>
      <left style="medium">
        <color indexed="64"/>
      </left>
      <right style="medium">
        <color indexed="64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medium">
        <color indexed="64"/>
      </right>
      <top style="thin">
        <color rgb="FFA9A9A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medium">
        <color indexed="64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A9A9A9"/>
      </bottom>
      <diagonal/>
    </border>
    <border>
      <left/>
      <right style="medium">
        <color indexed="64"/>
      </right>
      <top style="thin">
        <color rgb="FFA9A9A9"/>
      </top>
      <bottom style="thin">
        <color rgb="FFA9A9A9"/>
      </bottom>
      <diagonal/>
    </border>
    <border>
      <left/>
      <right style="medium">
        <color indexed="64"/>
      </right>
      <top style="thin">
        <color rgb="FFA9A9A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A9A9A9"/>
      </bottom>
      <diagonal/>
    </border>
    <border>
      <left style="medium">
        <color indexed="64"/>
      </left>
      <right/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thin">
        <color rgb="FFA9A9A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medium">
        <color indexed="64"/>
      </left>
      <right style="medium">
        <color indexed="64"/>
      </right>
      <top style="thin">
        <color rgb="FFA9A9A9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/>
      <bottom style="dotted">
        <color rgb="FF000000"/>
      </bottom>
      <diagonal/>
    </border>
    <border>
      <left/>
      <right style="medium">
        <color indexed="64"/>
      </right>
      <top/>
      <bottom style="dotted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6">
    <xf numFmtId="0" fontId="1" fillId="0" borderId="0" xfId="0" applyFont="1"/>
    <xf numFmtId="4" fontId="1" fillId="0" borderId="8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right" vertical="center" wrapText="1"/>
    </xf>
    <xf numFmtId="49" fontId="2" fillId="2" borderId="7" xfId="0" applyNumberFormat="1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1" xfId="0" applyFont="1" applyBorder="1"/>
    <xf numFmtId="0" fontId="1" fillId="0" borderId="9" xfId="0" applyFont="1" applyBorder="1"/>
    <xf numFmtId="0" fontId="0" fillId="0" borderId="0" xfId="0" applyAlignment="1">
      <alignment horizontal="center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8" fillId="0" borderId="22" xfId="0" applyFont="1" applyBorder="1"/>
    <xf numFmtId="0" fontId="8" fillId="0" borderId="23" xfId="0" applyFont="1" applyBorder="1"/>
    <xf numFmtId="0" fontId="8" fillId="0" borderId="28" xfId="0" applyFont="1" applyBorder="1"/>
    <xf numFmtId="0" fontId="8" fillId="0" borderId="25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45" xfId="0" applyFont="1" applyBorder="1"/>
    <xf numFmtId="0" fontId="8" fillId="0" borderId="15" xfId="0" applyFont="1" applyBorder="1"/>
    <xf numFmtId="0" fontId="1" fillId="0" borderId="44" xfId="0" applyFont="1" applyBorder="1" applyAlignment="1">
      <alignment horizontal="center"/>
    </xf>
    <xf numFmtId="0" fontId="8" fillId="0" borderId="43" xfId="0" applyFont="1" applyBorder="1"/>
    <xf numFmtId="0" fontId="8" fillId="0" borderId="64" xfId="0" applyFont="1" applyBorder="1"/>
    <xf numFmtId="0" fontId="8" fillId="0" borderId="44" xfId="0" applyFont="1" applyBorder="1"/>
    <xf numFmtId="0" fontId="6" fillId="0" borderId="0" xfId="0" applyFont="1"/>
    <xf numFmtId="0" fontId="9" fillId="0" borderId="0" xfId="0" applyFont="1"/>
    <xf numFmtId="0" fontId="8" fillId="0" borderId="47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15" xfId="0" applyFont="1" applyBorder="1" applyAlignment="1">
      <alignment horizontal="center"/>
    </xf>
    <xf numFmtId="49" fontId="2" fillId="2" borderId="13" xfId="0" applyNumberFormat="1" applyFont="1" applyFill="1" applyBorder="1" applyAlignment="1">
      <alignment horizontal="justify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8" fillId="0" borderId="82" xfId="0" applyFont="1" applyBorder="1"/>
    <xf numFmtId="0" fontId="8" fillId="0" borderId="83" xfId="0" applyFont="1" applyBorder="1"/>
    <xf numFmtId="0" fontId="8" fillId="0" borderId="84" xfId="0" applyFont="1" applyBorder="1"/>
    <xf numFmtId="0" fontId="8" fillId="0" borderId="0" xfId="0" applyFont="1"/>
    <xf numFmtId="0" fontId="8" fillId="0" borderId="57" xfId="0" applyFont="1" applyBorder="1"/>
    <xf numFmtId="49" fontId="12" fillId="2" borderId="15" xfId="0" applyNumberFormat="1" applyFont="1" applyFill="1" applyBorder="1" applyAlignment="1">
      <alignment horizontal="justify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" fillId="0" borderId="89" xfId="0" applyFont="1" applyBorder="1"/>
    <xf numFmtId="0" fontId="1" fillId="0" borderId="90" xfId="0" applyFont="1" applyBorder="1"/>
    <xf numFmtId="0" fontId="1" fillId="0" borderId="44" xfId="0" applyFont="1" applyBorder="1"/>
    <xf numFmtId="0" fontId="1" fillId="0" borderId="91" xfId="0" applyFont="1" applyBorder="1"/>
    <xf numFmtId="0" fontId="1" fillId="0" borderId="71" xfId="0" applyFont="1" applyBorder="1"/>
    <xf numFmtId="0" fontId="1" fillId="0" borderId="89" xfId="0" applyFont="1" applyBorder="1" applyAlignment="1">
      <alignment horizontal="center"/>
    </xf>
    <xf numFmtId="0" fontId="1" fillId="0" borderId="9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15" xfId="0" applyFont="1" applyBorder="1"/>
    <xf numFmtId="0" fontId="8" fillId="0" borderId="92" xfId="0" applyFont="1" applyBorder="1"/>
    <xf numFmtId="0" fontId="8" fillId="0" borderId="91" xfId="0" applyFont="1" applyBorder="1"/>
    <xf numFmtId="0" fontId="8" fillId="0" borderId="91" xfId="0" applyFont="1" applyBorder="1" applyAlignment="1">
      <alignment horizontal="center"/>
    </xf>
    <xf numFmtId="0" fontId="8" fillId="6" borderId="87" xfId="0" applyFont="1" applyFill="1" applyBorder="1" applyAlignment="1">
      <alignment horizontal="center"/>
    </xf>
    <xf numFmtId="0" fontId="8" fillId="6" borderId="88" xfId="0" applyFont="1" applyFill="1" applyBorder="1" applyAlignment="1">
      <alignment horizontal="center"/>
    </xf>
    <xf numFmtId="49" fontId="13" fillId="0" borderId="34" xfId="0" applyNumberFormat="1" applyFont="1" applyBorder="1" applyAlignment="1">
      <alignment horizontal="justify" vertical="center" wrapText="1"/>
    </xf>
    <xf numFmtId="0" fontId="14" fillId="0" borderId="43" xfId="0" applyFont="1" applyBorder="1" applyAlignment="1">
      <alignment horizontal="center"/>
    </xf>
    <xf numFmtId="49" fontId="13" fillId="0" borderId="36" xfId="0" applyNumberFormat="1" applyFont="1" applyBorder="1" applyAlignment="1">
      <alignment horizontal="justify" vertical="center" wrapText="1"/>
    </xf>
    <xf numFmtId="0" fontId="14" fillId="0" borderId="44" xfId="0" applyFont="1" applyBorder="1" applyAlignment="1">
      <alignment horizontal="center"/>
    </xf>
    <xf numFmtId="49" fontId="15" fillId="0" borderId="68" xfId="0" applyNumberFormat="1" applyFont="1" applyBorder="1" applyAlignment="1">
      <alignment horizontal="justify" vertical="center" wrapText="1"/>
    </xf>
    <xf numFmtId="0" fontId="14" fillId="0" borderId="64" xfId="0" applyFont="1" applyBorder="1" applyAlignment="1">
      <alignment horizontal="center"/>
    </xf>
    <xf numFmtId="49" fontId="15" fillId="2" borderId="35" xfId="0" applyNumberFormat="1" applyFont="1" applyFill="1" applyBorder="1" applyAlignment="1">
      <alignment horizontal="justify" vertical="center" wrapText="1"/>
    </xf>
    <xf numFmtId="49" fontId="15" fillId="0" borderId="35" xfId="0" applyNumberFormat="1" applyFont="1" applyBorder="1" applyAlignment="1">
      <alignment horizontal="justify" vertical="center" wrapText="1"/>
    </xf>
    <xf numFmtId="49" fontId="15" fillId="2" borderId="36" xfId="0" applyNumberFormat="1" applyFont="1" applyFill="1" applyBorder="1" applyAlignment="1">
      <alignment horizontal="justify" vertical="center" wrapText="1"/>
    </xf>
    <xf numFmtId="49" fontId="15" fillId="2" borderId="76" xfId="0" applyNumberFormat="1" applyFont="1" applyFill="1" applyBorder="1" applyAlignment="1">
      <alignment horizontal="justify" vertical="center" wrapText="1"/>
    </xf>
    <xf numFmtId="0" fontId="14" fillId="0" borderId="0" xfId="0" applyFont="1"/>
    <xf numFmtId="165" fontId="14" fillId="0" borderId="64" xfId="0" applyNumberFormat="1" applyFont="1" applyBorder="1" applyAlignment="1">
      <alignment horizontal="center"/>
    </xf>
    <xf numFmtId="49" fontId="15" fillId="2" borderId="36" xfId="0" applyNumberFormat="1" applyFont="1" applyFill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justify" vertical="center" wrapText="1"/>
    </xf>
    <xf numFmtId="165" fontId="14" fillId="0" borderId="44" xfId="0" applyNumberFormat="1" applyFont="1" applyBorder="1" applyAlignment="1">
      <alignment horizontal="center"/>
    </xf>
    <xf numFmtId="0" fontId="14" fillId="0" borderId="64" xfId="0" applyFont="1" applyBorder="1"/>
    <xf numFmtId="0" fontId="15" fillId="0" borderId="35" xfId="0" applyFont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49" fontId="15" fillId="2" borderId="42" xfId="0" applyNumberFormat="1" applyFont="1" applyFill="1" applyBorder="1" applyAlignment="1">
      <alignment horizontal="justify" vertical="center" wrapText="1"/>
    </xf>
    <xf numFmtId="0" fontId="15" fillId="2" borderId="42" xfId="0" applyFont="1" applyFill="1" applyBorder="1" applyAlignment="1">
      <alignment horizontal="right" vertical="center" wrapText="1"/>
    </xf>
    <xf numFmtId="49" fontId="13" fillId="2" borderId="57" xfId="0" applyNumberFormat="1" applyFont="1" applyFill="1" applyBorder="1" applyAlignment="1">
      <alignment horizontal="left" vertical="center" wrapText="1"/>
    </xf>
    <xf numFmtId="49" fontId="13" fillId="0" borderId="34" xfId="0" applyNumberFormat="1" applyFont="1" applyBorder="1" applyAlignment="1">
      <alignment horizontal="left" vertical="center" wrapText="1"/>
    </xf>
    <xf numFmtId="0" fontId="13" fillId="0" borderId="68" xfId="0" applyFont="1" applyBorder="1" applyAlignment="1">
      <alignment horizontal="center" vertical="center" wrapText="1"/>
    </xf>
    <xf numFmtId="49" fontId="15" fillId="2" borderId="35" xfId="0" applyNumberFormat="1" applyFont="1" applyFill="1" applyBorder="1" applyAlignment="1">
      <alignment horizontal="left" vertical="center" wrapText="1"/>
    </xf>
    <xf numFmtId="49" fontId="15" fillId="0" borderId="35" xfId="0" applyNumberFormat="1" applyFont="1" applyBorder="1" applyAlignment="1">
      <alignment horizontal="left" vertical="center" wrapText="1"/>
    </xf>
    <xf numFmtId="49" fontId="13" fillId="0" borderId="35" xfId="0" applyNumberFormat="1" applyFont="1" applyBorder="1" applyAlignment="1">
      <alignment horizontal="left" vertical="center" wrapText="1"/>
    </xf>
    <xf numFmtId="0" fontId="13" fillId="0" borderId="35" xfId="0" applyFont="1" applyBorder="1" applyAlignment="1">
      <alignment horizontal="center" vertical="center" wrapText="1"/>
    </xf>
    <xf numFmtId="49" fontId="13" fillId="2" borderId="35" xfId="0" applyNumberFormat="1" applyFont="1" applyFill="1" applyBorder="1" applyAlignment="1">
      <alignment horizontal="left" vertical="center" wrapText="1"/>
    </xf>
    <xf numFmtId="0" fontId="13" fillId="2" borderId="35" xfId="0" applyFont="1" applyFill="1" applyBorder="1" applyAlignment="1">
      <alignment horizontal="center" vertical="center" wrapText="1"/>
    </xf>
    <xf numFmtId="49" fontId="13" fillId="0" borderId="36" xfId="0" applyNumberFormat="1" applyFont="1" applyBorder="1" applyAlignment="1">
      <alignment horizontal="left" vertical="center" wrapText="1"/>
    </xf>
    <xf numFmtId="0" fontId="13" fillId="0" borderId="3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13" fillId="2" borderId="68" xfId="0" applyNumberFormat="1" applyFont="1" applyFill="1" applyBorder="1" applyAlignment="1">
      <alignment horizontal="left" vertical="center" wrapText="1"/>
    </xf>
    <xf numFmtId="0" fontId="13" fillId="2" borderId="68" xfId="0" applyFont="1" applyFill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center" vertical="center" wrapText="1"/>
    </xf>
    <xf numFmtId="49" fontId="15" fillId="2" borderId="35" xfId="0" applyNumberFormat="1" applyFont="1" applyFill="1" applyBorder="1" applyAlignment="1">
      <alignment horizontal="center" vertical="center" wrapText="1"/>
    </xf>
    <xf numFmtId="49" fontId="15" fillId="2" borderId="36" xfId="0" applyNumberFormat="1" applyFont="1" applyFill="1" applyBorder="1" applyAlignment="1">
      <alignment horizontal="left" vertical="center" wrapText="1"/>
    </xf>
    <xf numFmtId="49" fontId="13" fillId="2" borderId="15" xfId="0" applyNumberFormat="1" applyFont="1" applyFill="1" applyBorder="1" applyAlignment="1">
      <alignment horizontal="left" vertical="center" wrapText="1"/>
    </xf>
    <xf numFmtId="49" fontId="15" fillId="0" borderId="68" xfId="0" applyNumberFormat="1" applyFont="1" applyBorder="1" applyAlignment="1">
      <alignment horizontal="left" vertical="center" wrapText="1"/>
    </xf>
    <xf numFmtId="0" fontId="15" fillId="0" borderId="68" xfId="0" applyFont="1" applyBorder="1" applyAlignment="1">
      <alignment horizontal="center" vertical="center" wrapText="1"/>
    </xf>
    <xf numFmtId="49" fontId="15" fillId="0" borderId="42" xfId="0" applyNumberFormat="1" applyFont="1" applyBorder="1" applyAlignment="1">
      <alignment horizontal="left" vertical="center" wrapText="1"/>
    </xf>
    <xf numFmtId="0" fontId="15" fillId="0" borderId="42" xfId="0" applyFont="1" applyBorder="1" applyAlignment="1">
      <alignment horizontal="right" vertical="center" wrapText="1"/>
    </xf>
    <xf numFmtId="49" fontId="15" fillId="0" borderId="69" xfId="0" applyNumberFormat="1" applyFont="1" applyBorder="1" applyAlignment="1">
      <alignment horizontal="left" vertical="center" wrapText="1"/>
    </xf>
    <xf numFmtId="0" fontId="15" fillId="0" borderId="69" xfId="0" applyFont="1" applyBorder="1" applyAlignment="1">
      <alignment horizontal="right" vertical="center" wrapText="1"/>
    </xf>
    <xf numFmtId="49" fontId="15" fillId="0" borderId="65" xfId="0" applyNumberFormat="1" applyFont="1" applyBorder="1" applyAlignment="1">
      <alignment horizontal="left" vertical="center" wrapText="1"/>
    </xf>
    <xf numFmtId="49" fontId="15" fillId="2" borderId="66" xfId="0" applyNumberFormat="1" applyFont="1" applyFill="1" applyBorder="1" applyAlignment="1">
      <alignment horizontal="left" vertical="center" wrapText="1"/>
    </xf>
    <xf numFmtId="49" fontId="15" fillId="0" borderId="66" xfId="0" applyNumberFormat="1" applyFont="1" applyBorder="1" applyAlignment="1">
      <alignment horizontal="left" vertical="center" wrapText="1"/>
    </xf>
    <xf numFmtId="0" fontId="15" fillId="0" borderId="70" xfId="0" applyFont="1" applyBorder="1" applyAlignment="1">
      <alignment horizontal="center" vertical="center" wrapText="1"/>
    </xf>
    <xf numFmtId="49" fontId="15" fillId="2" borderId="67" xfId="0" applyNumberFormat="1" applyFont="1" applyFill="1" applyBorder="1" applyAlignment="1">
      <alignment horizontal="left" vertical="center" wrapText="1"/>
    </xf>
    <xf numFmtId="0" fontId="15" fillId="2" borderId="71" xfId="0" applyFont="1" applyFill="1" applyBorder="1" applyAlignment="1">
      <alignment horizontal="center" vertical="center" wrapText="1"/>
    </xf>
    <xf numFmtId="49" fontId="15" fillId="2" borderId="42" xfId="0" applyNumberFormat="1" applyFont="1" applyFill="1" applyBorder="1" applyAlignment="1">
      <alignment horizontal="left" vertical="center" wrapText="1"/>
    </xf>
    <xf numFmtId="49" fontId="15" fillId="2" borderId="69" xfId="0" applyNumberFormat="1" applyFont="1" applyFill="1" applyBorder="1" applyAlignment="1">
      <alignment horizontal="left" vertical="center" wrapText="1"/>
    </xf>
    <xf numFmtId="0" fontId="15" fillId="2" borderId="69" xfId="0" applyFont="1" applyFill="1" applyBorder="1" applyAlignment="1">
      <alignment horizontal="right" vertical="center" wrapText="1"/>
    </xf>
    <xf numFmtId="49" fontId="13" fillId="0" borderId="68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49" fontId="15" fillId="0" borderId="34" xfId="0" applyNumberFormat="1" applyFont="1" applyBorder="1" applyAlignment="1">
      <alignment horizontal="justify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2" borderId="62" xfId="0" applyFont="1" applyFill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/>
    </xf>
    <xf numFmtId="0" fontId="15" fillId="2" borderId="63" xfId="0" applyFont="1" applyFill="1" applyBorder="1" applyAlignment="1">
      <alignment horizontal="center" vertical="center" wrapText="1"/>
    </xf>
    <xf numFmtId="49" fontId="13" fillId="0" borderId="65" xfId="0" applyNumberFormat="1" applyFont="1" applyBorder="1" applyAlignment="1">
      <alignment horizontal="left" vertical="center" wrapText="1"/>
    </xf>
    <xf numFmtId="49" fontId="13" fillId="0" borderId="66" xfId="0" applyNumberFormat="1" applyFont="1" applyBorder="1" applyAlignment="1">
      <alignment horizontal="left" vertical="center" wrapText="1"/>
    </xf>
    <xf numFmtId="49" fontId="13" fillId="2" borderId="66" xfId="0" applyNumberFormat="1" applyFont="1" applyFill="1" applyBorder="1" applyAlignment="1">
      <alignment horizontal="left" vertical="center" wrapText="1"/>
    </xf>
    <xf numFmtId="49" fontId="13" fillId="0" borderId="67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6" fillId="0" borderId="0" xfId="0" applyFont="1"/>
    <xf numFmtId="49" fontId="13" fillId="2" borderId="34" xfId="0" applyNumberFormat="1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right" vertical="center" wrapText="1"/>
    </xf>
    <xf numFmtId="0" fontId="14" fillId="4" borderId="57" xfId="0" applyFont="1" applyFill="1" applyBorder="1"/>
    <xf numFmtId="0" fontId="14" fillId="3" borderId="26" xfId="0" applyFont="1" applyFill="1" applyBorder="1"/>
    <xf numFmtId="0" fontId="14" fillId="0" borderId="16" xfId="0" applyFont="1" applyBorder="1"/>
    <xf numFmtId="49" fontId="13" fillId="2" borderId="21" xfId="0" applyNumberFormat="1" applyFont="1" applyFill="1" applyBorder="1" applyAlignment="1">
      <alignment horizontal="left" vertical="center" wrapText="1"/>
    </xf>
    <xf numFmtId="0" fontId="14" fillId="0" borderId="22" xfId="0" applyFont="1" applyBorder="1"/>
    <xf numFmtId="0" fontId="14" fillId="0" borderId="24" xfId="0" applyFont="1" applyBorder="1"/>
    <xf numFmtId="3" fontId="14" fillId="0" borderId="52" xfId="0" applyNumberFormat="1" applyFont="1" applyBorder="1"/>
    <xf numFmtId="3" fontId="14" fillId="0" borderId="29" xfId="0" applyNumberFormat="1" applyFont="1" applyBorder="1"/>
    <xf numFmtId="4" fontId="14" fillId="0" borderId="29" xfId="0" applyNumberFormat="1" applyFont="1" applyBorder="1"/>
    <xf numFmtId="3" fontId="14" fillId="0" borderId="79" xfId="0" applyNumberFormat="1" applyFont="1" applyBorder="1"/>
    <xf numFmtId="4" fontId="14" fillId="0" borderId="15" xfId="0" applyNumberFormat="1" applyFont="1" applyBorder="1"/>
    <xf numFmtId="4" fontId="14" fillId="0" borderId="26" xfId="0" applyNumberFormat="1" applyFont="1" applyBorder="1"/>
    <xf numFmtId="4" fontId="14" fillId="0" borderId="27" xfId="0" applyNumberFormat="1" applyFont="1" applyBorder="1"/>
    <xf numFmtId="49" fontId="15" fillId="4" borderId="68" xfId="0" applyNumberFormat="1" applyFont="1" applyFill="1" applyBorder="1" applyAlignment="1">
      <alignment horizontal="left" vertical="center" wrapText="1"/>
    </xf>
    <xf numFmtId="3" fontId="14" fillId="0" borderId="33" xfId="0" applyNumberFormat="1" applyFont="1" applyBorder="1"/>
    <xf numFmtId="3" fontId="14" fillId="0" borderId="14" xfId="0" applyNumberFormat="1" applyFont="1" applyBorder="1"/>
    <xf numFmtId="0" fontId="14" fillId="0" borderId="14" xfId="0" applyFont="1" applyBorder="1"/>
    <xf numFmtId="4" fontId="14" fillId="0" borderId="14" xfId="0" applyNumberFormat="1" applyFont="1" applyBorder="1"/>
    <xf numFmtId="164" fontId="14" fillId="0" borderId="14" xfId="0" applyNumberFormat="1" applyFont="1" applyBorder="1"/>
    <xf numFmtId="3" fontId="14" fillId="0" borderId="31" xfId="0" applyNumberFormat="1" applyFont="1" applyBorder="1"/>
    <xf numFmtId="0" fontId="14" fillId="0" borderId="77" xfId="0" applyFont="1" applyBorder="1"/>
    <xf numFmtId="4" fontId="14" fillId="0" borderId="2" xfId="0" applyNumberFormat="1" applyFont="1" applyBorder="1"/>
    <xf numFmtId="4" fontId="14" fillId="0" borderId="77" xfId="0" applyNumberFormat="1" applyFont="1" applyBorder="1"/>
    <xf numFmtId="0" fontId="14" fillId="0" borderId="2" xfId="0" applyFont="1" applyBorder="1"/>
    <xf numFmtId="4" fontId="14" fillId="0" borderId="78" xfId="0" applyNumberFormat="1" applyFont="1" applyBorder="1"/>
    <xf numFmtId="49" fontId="15" fillId="4" borderId="35" xfId="0" applyNumberFormat="1" applyFont="1" applyFill="1" applyBorder="1" applyAlignment="1">
      <alignment horizontal="left" vertical="center" wrapText="1"/>
    </xf>
    <xf numFmtId="3" fontId="14" fillId="0" borderId="5" xfId="0" applyNumberFormat="1" applyFont="1" applyBorder="1"/>
    <xf numFmtId="3" fontId="14" fillId="0" borderId="3" xfId="0" applyNumberFormat="1" applyFont="1" applyBorder="1"/>
    <xf numFmtId="0" fontId="14" fillId="0" borderId="3" xfId="0" applyFont="1" applyBorder="1"/>
    <xf numFmtId="4" fontId="14" fillId="0" borderId="3" xfId="0" applyNumberFormat="1" applyFont="1" applyBorder="1"/>
    <xf numFmtId="164" fontId="14" fillId="0" borderId="3" xfId="0" applyNumberFormat="1" applyFont="1" applyBorder="1"/>
    <xf numFmtId="3" fontId="14" fillId="0" borderId="32" xfId="0" applyNumberFormat="1" applyFont="1" applyBorder="1"/>
    <xf numFmtId="0" fontId="14" fillId="0" borderId="37" xfId="0" applyFont="1" applyBorder="1"/>
    <xf numFmtId="4" fontId="14" fillId="0" borderId="4" xfId="0" applyNumberFormat="1" applyFont="1" applyBorder="1"/>
    <xf numFmtId="4" fontId="14" fillId="0" borderId="37" xfId="0" applyNumberFormat="1" applyFont="1" applyBorder="1"/>
    <xf numFmtId="0" fontId="14" fillId="0" borderId="4" xfId="0" applyFont="1" applyBorder="1"/>
    <xf numFmtId="4" fontId="14" fillId="0" borderId="40" xfId="0" applyNumberFormat="1" applyFont="1" applyBorder="1"/>
    <xf numFmtId="49" fontId="15" fillId="4" borderId="36" xfId="0" applyNumberFormat="1" applyFont="1" applyFill="1" applyBorder="1" applyAlignment="1">
      <alignment horizontal="left" vertical="center" wrapText="1"/>
    </xf>
    <xf numFmtId="0" fontId="14" fillId="0" borderId="38" xfId="0" applyFont="1" applyBorder="1"/>
    <xf numFmtId="4" fontId="14" fillId="0" borderId="39" xfId="0" applyNumberFormat="1" applyFont="1" applyBorder="1"/>
    <xf numFmtId="4" fontId="14" fillId="0" borderId="38" xfId="0" applyNumberFormat="1" applyFont="1" applyBorder="1"/>
    <xf numFmtId="0" fontId="14" fillId="0" borderId="39" xfId="0" applyFont="1" applyBorder="1"/>
    <xf numFmtId="4" fontId="14" fillId="0" borderId="41" xfId="0" applyNumberFormat="1" applyFont="1" applyBorder="1"/>
    <xf numFmtId="0" fontId="14" fillId="0" borderId="26" xfId="0" applyFont="1" applyBorder="1"/>
    <xf numFmtId="0" fontId="14" fillId="0" borderId="80" xfId="0" applyFont="1" applyBorder="1"/>
    <xf numFmtId="0" fontId="14" fillId="0" borderId="81" xfId="0" applyFont="1" applyBorder="1"/>
    <xf numFmtId="0" fontId="14" fillId="0" borderId="6" xfId="0" applyFont="1" applyBorder="1"/>
    <xf numFmtId="4" fontId="14" fillId="0" borderId="52" xfId="0" applyNumberFormat="1" applyFont="1" applyBorder="1"/>
    <xf numFmtId="4" fontId="14" fillId="0" borderId="79" xfId="0" applyNumberFormat="1" applyFont="1" applyBorder="1"/>
    <xf numFmtId="49" fontId="13" fillId="0" borderId="75" xfId="0" applyNumberFormat="1" applyFont="1" applyBorder="1" applyAlignment="1">
      <alignment horizontal="left" vertical="center" wrapText="1"/>
    </xf>
    <xf numFmtId="4" fontId="14" fillId="0" borderId="72" xfId="0" applyNumberFormat="1" applyFont="1" applyBorder="1"/>
    <xf numFmtId="4" fontId="14" fillId="0" borderId="73" xfId="0" applyNumberFormat="1" applyFont="1" applyBorder="1"/>
    <xf numFmtId="4" fontId="14" fillId="0" borderId="74" xfId="0" applyNumberFormat="1" applyFont="1" applyBorder="1"/>
    <xf numFmtId="4" fontId="14" fillId="0" borderId="75" xfId="0" applyNumberFormat="1" applyFont="1" applyBorder="1"/>
    <xf numFmtId="4" fontId="14" fillId="0" borderId="85" xfId="0" applyNumberFormat="1" applyFont="1" applyBorder="1"/>
    <xf numFmtId="4" fontId="14" fillId="0" borderId="86" xfId="0" applyNumberFormat="1" applyFont="1" applyBorder="1"/>
    <xf numFmtId="4" fontId="14" fillId="0" borderId="49" xfId="0" applyNumberFormat="1" applyFont="1" applyBorder="1"/>
    <xf numFmtId="49" fontId="15" fillId="2" borderId="50" xfId="0" applyNumberFormat="1" applyFont="1" applyFill="1" applyBorder="1" applyAlignment="1">
      <alignment horizontal="left" vertical="center" wrapText="1"/>
    </xf>
    <xf numFmtId="4" fontId="14" fillId="0" borderId="8" xfId="0" applyNumberFormat="1" applyFont="1" applyBorder="1"/>
    <xf numFmtId="4" fontId="14" fillId="0" borderId="48" xfId="0" applyNumberFormat="1" applyFont="1" applyBorder="1"/>
    <xf numFmtId="4" fontId="14" fillId="0" borderId="50" xfId="0" applyNumberFormat="1" applyFont="1" applyBorder="1"/>
    <xf numFmtId="4" fontId="14" fillId="0" borderId="53" xfId="0" applyNumberFormat="1" applyFont="1" applyBorder="1"/>
    <xf numFmtId="4" fontId="14" fillId="0" borderId="55" xfId="0" applyNumberFormat="1" applyFont="1" applyBorder="1"/>
    <xf numFmtId="49" fontId="15" fillId="0" borderId="50" xfId="0" applyNumberFormat="1" applyFont="1" applyBorder="1" applyAlignment="1">
      <alignment horizontal="left" vertical="center" wrapText="1"/>
    </xf>
    <xf numFmtId="49" fontId="13" fillId="0" borderId="50" xfId="0" applyNumberFormat="1" applyFont="1" applyBorder="1" applyAlignment="1">
      <alignment horizontal="left" vertical="center" wrapText="1"/>
    </xf>
    <xf numFmtId="49" fontId="13" fillId="2" borderId="50" xfId="0" applyNumberFormat="1" applyFont="1" applyFill="1" applyBorder="1" applyAlignment="1">
      <alignment horizontal="left" vertical="center" wrapText="1"/>
    </xf>
    <xf numFmtId="49" fontId="13" fillId="0" borderId="51" xfId="0" applyNumberFormat="1" applyFont="1" applyBorder="1" applyAlignment="1">
      <alignment horizontal="left" vertical="center" wrapText="1"/>
    </xf>
    <xf numFmtId="4" fontId="14" fillId="0" borderId="51" xfId="0" applyNumberFormat="1" applyFont="1" applyBorder="1"/>
    <xf numFmtId="4" fontId="14" fillId="0" borderId="54" xfId="0" applyNumberFormat="1" applyFont="1" applyBorder="1"/>
    <xf numFmtId="4" fontId="14" fillId="0" borderId="56" xfId="0" applyNumberFormat="1" applyFont="1" applyBorder="1"/>
    <xf numFmtId="0" fontId="17" fillId="0" borderId="0" xfId="0" applyFont="1" applyAlignment="1">
      <alignment horizontal="center"/>
    </xf>
    <xf numFmtId="0" fontId="17" fillId="0" borderId="43" xfId="0" applyFont="1" applyBorder="1"/>
    <xf numFmtId="0" fontId="17" fillId="0" borderId="43" xfId="0" applyFont="1" applyBorder="1" applyAlignment="1">
      <alignment horizontal="center"/>
    </xf>
    <xf numFmtId="0" fontId="18" fillId="0" borderId="0" xfId="0" applyFont="1"/>
    <xf numFmtId="0" fontId="17" fillId="0" borderId="64" xfId="0" applyFont="1" applyBorder="1"/>
    <xf numFmtId="0" fontId="17" fillId="0" borderId="64" xfId="0" applyFont="1" applyBorder="1" applyAlignment="1">
      <alignment horizontal="center"/>
    </xf>
    <xf numFmtId="0" fontId="17" fillId="0" borderId="44" xfId="0" applyFont="1" applyBorder="1"/>
    <xf numFmtId="0" fontId="17" fillId="0" borderId="44" xfId="0" applyFont="1" applyBorder="1" applyAlignment="1">
      <alignment horizontal="center"/>
    </xf>
    <xf numFmtId="49" fontId="19" fillId="0" borderId="68" xfId="0" applyNumberFormat="1" applyFont="1" applyBorder="1" applyAlignment="1">
      <alignment horizontal="justify" vertical="center" wrapText="1"/>
    </xf>
    <xf numFmtId="0" fontId="19" fillId="0" borderId="68" xfId="0" applyFont="1" applyBorder="1" applyAlignment="1">
      <alignment horizontal="center" vertical="center" wrapText="1"/>
    </xf>
    <xf numFmtId="49" fontId="19" fillId="2" borderId="35" xfId="0" applyNumberFormat="1" applyFont="1" applyFill="1" applyBorder="1" applyAlignment="1">
      <alignment horizontal="justify" vertical="center" wrapText="1"/>
    </xf>
    <xf numFmtId="0" fontId="19" fillId="2" borderId="35" xfId="0" applyFont="1" applyFill="1" applyBorder="1" applyAlignment="1">
      <alignment horizontal="center" vertical="center" wrapText="1"/>
    </xf>
    <xf numFmtId="49" fontId="19" fillId="0" borderId="35" xfId="0" applyNumberFormat="1" applyFont="1" applyBorder="1" applyAlignment="1">
      <alignment horizontal="justify" vertical="center" wrapText="1"/>
    </xf>
    <xf numFmtId="0" fontId="19" fillId="0" borderId="35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/>
    </xf>
    <xf numFmtId="49" fontId="19" fillId="2" borderId="36" xfId="0" applyNumberFormat="1" applyFont="1" applyFill="1" applyBorder="1" applyAlignment="1">
      <alignment horizontal="justify" vertical="center" wrapText="1"/>
    </xf>
    <xf numFmtId="0" fontId="19" fillId="2" borderId="36" xfId="0" applyFont="1" applyFill="1" applyBorder="1" applyAlignment="1">
      <alignment horizontal="center" vertical="center" wrapText="1"/>
    </xf>
    <xf numFmtId="49" fontId="19" fillId="2" borderId="42" xfId="0" applyNumberFormat="1" applyFont="1" applyFill="1" applyBorder="1" applyAlignment="1">
      <alignment horizontal="justify" vertical="center" wrapText="1"/>
    </xf>
    <xf numFmtId="49" fontId="20" fillId="2" borderId="15" xfId="0" applyNumberFormat="1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center" vertical="center" wrapText="1"/>
    </xf>
    <xf numFmtId="49" fontId="20" fillId="0" borderId="68" xfId="0" applyNumberFormat="1" applyFont="1" applyBorder="1" applyAlignment="1">
      <alignment horizontal="left" vertical="center" wrapText="1"/>
    </xf>
    <xf numFmtId="0" fontId="20" fillId="0" borderId="68" xfId="0" applyFont="1" applyBorder="1" applyAlignment="1">
      <alignment horizontal="center" vertical="center" wrapText="1"/>
    </xf>
    <xf numFmtId="49" fontId="19" fillId="2" borderId="35" xfId="0" applyNumberFormat="1" applyFont="1" applyFill="1" applyBorder="1" applyAlignment="1">
      <alignment horizontal="left" vertical="center" wrapText="1"/>
    </xf>
    <xf numFmtId="49" fontId="19" fillId="0" borderId="35" xfId="0" applyNumberFormat="1" applyFont="1" applyBorder="1" applyAlignment="1">
      <alignment horizontal="left" vertical="center" wrapText="1"/>
    </xf>
    <xf numFmtId="49" fontId="20" fillId="0" borderId="35" xfId="0" applyNumberFormat="1" applyFont="1" applyBorder="1" applyAlignment="1">
      <alignment horizontal="left" vertical="center" wrapText="1"/>
    </xf>
    <xf numFmtId="0" fontId="20" fillId="0" borderId="35" xfId="0" applyFont="1" applyBorder="1" applyAlignment="1">
      <alignment horizontal="center" vertical="center" wrapText="1"/>
    </xf>
    <xf numFmtId="49" fontId="20" fillId="2" borderId="35" xfId="0" applyNumberFormat="1" applyFont="1" applyFill="1" applyBorder="1" applyAlignment="1">
      <alignment horizontal="left" vertical="center" wrapText="1"/>
    </xf>
    <xf numFmtId="0" fontId="20" fillId="2" borderId="35" xfId="0" applyFont="1" applyFill="1" applyBorder="1" applyAlignment="1">
      <alignment horizontal="center" vertical="center" wrapText="1"/>
    </xf>
    <xf numFmtId="49" fontId="19" fillId="0" borderId="35" xfId="0" applyNumberFormat="1" applyFont="1" applyBorder="1" applyAlignment="1">
      <alignment horizontal="center" vertical="center" wrapText="1"/>
    </xf>
    <xf numFmtId="49" fontId="20" fillId="0" borderId="36" xfId="0" applyNumberFormat="1" applyFont="1" applyBorder="1" applyAlignment="1">
      <alignment horizontal="left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17" fillId="0" borderId="15" xfId="0" applyFont="1" applyBorder="1" applyAlignment="1">
      <alignment horizontal="center"/>
    </xf>
    <xf numFmtId="49" fontId="19" fillId="0" borderId="68" xfId="0" applyNumberFormat="1" applyFont="1" applyBorder="1" applyAlignment="1">
      <alignment horizontal="left" vertical="center" wrapText="1"/>
    </xf>
    <xf numFmtId="49" fontId="19" fillId="2" borderId="35" xfId="0" applyNumberFormat="1" applyFont="1" applyFill="1" applyBorder="1" applyAlignment="1">
      <alignment horizontal="center" vertical="center" wrapText="1"/>
    </xf>
    <xf numFmtId="49" fontId="19" fillId="2" borderId="36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49" fontId="19" fillId="2" borderId="42" xfId="0" applyNumberFormat="1" applyFont="1" applyFill="1" applyBorder="1" applyAlignment="1">
      <alignment horizontal="left" vertical="center" wrapText="1"/>
    </xf>
    <xf numFmtId="0" fontId="19" fillId="2" borderId="42" xfId="0" applyFont="1" applyFill="1" applyBorder="1" applyAlignment="1">
      <alignment horizontal="right" vertical="center" wrapText="1"/>
    </xf>
    <xf numFmtId="0" fontId="19" fillId="2" borderId="7" xfId="0" applyFont="1" applyFill="1" applyBorder="1" applyAlignment="1">
      <alignment horizontal="right" vertical="center" wrapText="1"/>
    </xf>
    <xf numFmtId="49" fontId="19" fillId="2" borderId="69" xfId="0" applyNumberFormat="1" applyFont="1" applyFill="1" applyBorder="1" applyAlignment="1">
      <alignment horizontal="left" vertical="center" wrapText="1"/>
    </xf>
    <xf numFmtId="0" fontId="19" fillId="2" borderId="69" xfId="0" applyFont="1" applyFill="1" applyBorder="1" applyAlignment="1">
      <alignment horizontal="right" vertical="center" wrapText="1"/>
    </xf>
    <xf numFmtId="49" fontId="20" fillId="2" borderId="57" xfId="0" applyNumberFormat="1" applyFont="1" applyFill="1" applyBorder="1" applyAlignment="1">
      <alignment horizontal="left" vertical="center" wrapText="1"/>
    </xf>
    <xf numFmtId="49" fontId="20" fillId="0" borderId="34" xfId="0" applyNumberFormat="1" applyFont="1" applyBorder="1" applyAlignment="1">
      <alignment horizontal="left" vertical="center" wrapText="1"/>
    </xf>
    <xf numFmtId="0" fontId="17" fillId="0" borderId="57" xfId="0" applyFont="1" applyBorder="1"/>
    <xf numFmtId="0" fontId="18" fillId="0" borderId="44" xfId="0" applyFont="1" applyBorder="1" applyAlignment="1">
      <alignment horizontal="center"/>
    </xf>
    <xf numFmtId="0" fontId="8" fillId="3" borderId="57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" xfId="0" applyFont="1" applyBorder="1"/>
    <xf numFmtId="0" fontId="14" fillId="0" borderId="4" xfId="0" applyFont="1" applyBorder="1"/>
    <xf numFmtId="0" fontId="14" fillId="0" borderId="3" xfId="0" applyFont="1" applyBorder="1"/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10" fillId="3" borderId="57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8" fillId="6" borderId="57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16" fillId="6" borderId="57" xfId="0" applyFont="1" applyFill="1" applyBorder="1" applyAlignment="1">
      <alignment horizontal="center" wrapText="1"/>
    </xf>
    <xf numFmtId="0" fontId="16" fillId="6" borderId="27" xfId="0" applyFont="1" applyFill="1" applyBorder="1" applyAlignment="1">
      <alignment horizontal="center" wrapText="1"/>
    </xf>
    <xf numFmtId="0" fontId="11" fillId="3" borderId="57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6" fillId="6" borderId="27" xfId="0" applyFont="1" applyFill="1" applyBorder="1" applyAlignment="1">
      <alignment horizontal="center"/>
    </xf>
    <xf numFmtId="0" fontId="16" fillId="6" borderId="57" xfId="0" applyFont="1" applyFill="1" applyBorder="1" applyAlignment="1">
      <alignment horizontal="center"/>
    </xf>
    <xf numFmtId="0" fontId="17" fillId="3" borderId="57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7" fillId="6" borderId="57" xfId="0" applyFont="1" applyFill="1" applyBorder="1" applyAlignment="1">
      <alignment horizontal="center" wrapText="1"/>
    </xf>
    <xf numFmtId="0" fontId="17" fillId="6" borderId="27" xfId="0" applyFont="1" applyFill="1" applyBorder="1" applyAlignment="1">
      <alignment horizontal="center" wrapText="1"/>
    </xf>
    <xf numFmtId="0" fontId="17" fillId="6" borderId="27" xfId="0" applyFont="1" applyFill="1" applyBorder="1" applyAlignment="1">
      <alignment horizontal="center"/>
    </xf>
    <xf numFmtId="0" fontId="20" fillId="6" borderId="57" xfId="0" applyFont="1" applyFill="1" applyBorder="1" applyAlignment="1">
      <alignment horizontal="center" wrapText="1"/>
    </xf>
    <xf numFmtId="0" fontId="20" fillId="6" borderId="27" xfId="0" applyFont="1" applyFill="1" applyBorder="1" applyAlignment="1">
      <alignment horizontal="center" wrapText="1"/>
    </xf>
    <xf numFmtId="0" fontId="20" fillId="6" borderId="27" xfId="0" applyFont="1" applyFill="1" applyBorder="1" applyAlignment="1">
      <alignment horizontal="center"/>
    </xf>
    <xf numFmtId="0" fontId="20" fillId="6" borderId="57" xfId="0" applyFont="1" applyFill="1" applyBorder="1" applyAlignment="1">
      <alignment horizontal="center"/>
    </xf>
    <xf numFmtId="0" fontId="8" fillId="6" borderId="57" xfId="0" applyFont="1" applyFill="1" applyBorder="1" applyAlignment="1">
      <alignment horizontal="center" wrapText="1"/>
    </xf>
    <xf numFmtId="0" fontId="8" fillId="6" borderId="27" xfId="0" applyFont="1" applyFill="1" applyBorder="1" applyAlignment="1">
      <alignment horizontal="center" wrapText="1"/>
    </xf>
    <xf numFmtId="0" fontId="8" fillId="6" borderId="95" xfId="0" applyFont="1" applyFill="1" applyBorder="1" applyAlignment="1">
      <alignment horizontal="center"/>
    </xf>
    <xf numFmtId="0" fontId="8" fillId="6" borderId="96" xfId="0" applyFont="1" applyFill="1" applyBorder="1" applyAlignment="1">
      <alignment horizontal="center"/>
    </xf>
    <xf numFmtId="0" fontId="8" fillId="3" borderId="93" xfId="0" applyFont="1" applyFill="1" applyBorder="1" applyAlignment="1">
      <alignment horizontal="center"/>
    </xf>
    <xf numFmtId="0" fontId="8" fillId="3" borderId="94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47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49" fontId="12" fillId="6" borderId="57" xfId="0" applyNumberFormat="1" applyFont="1" applyFill="1" applyBorder="1" applyAlignment="1">
      <alignment horizontal="center" vertical="center" wrapText="1"/>
    </xf>
    <xf numFmtId="49" fontId="12" fillId="6" borderId="27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/>
    </xf>
    <xf numFmtId="1" fontId="1" fillId="0" borderId="89" xfId="0" applyNumberFormat="1" applyFont="1" applyBorder="1" applyAlignment="1">
      <alignment horizontal="center"/>
    </xf>
    <xf numFmtId="1" fontId="1" fillId="0" borderId="90" xfId="0" applyNumberFormat="1" applyFont="1" applyBorder="1" applyAlignment="1">
      <alignment horizontal="center"/>
    </xf>
    <xf numFmtId="1" fontId="1" fillId="0" borderId="71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2" fontId="1" fillId="0" borderId="89" xfId="0" applyNumberFormat="1" applyFont="1" applyBorder="1" applyAlignment="1">
      <alignment horizontal="center"/>
    </xf>
    <xf numFmtId="2" fontId="1" fillId="0" borderId="90" xfId="0" applyNumberFormat="1" applyFont="1" applyBorder="1" applyAlignment="1">
      <alignment horizontal="center"/>
    </xf>
    <xf numFmtId="2" fontId="1" fillId="0" borderId="71" xfId="0" applyNumberFormat="1" applyFont="1" applyBorder="1" applyAlignment="1">
      <alignment horizontal="center"/>
    </xf>
    <xf numFmtId="2" fontId="8" fillId="0" borderId="91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4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466A3-F6F0-4C71-9BF0-BB098BCC3C43}">
  <dimension ref="A1:AV121"/>
  <sheetViews>
    <sheetView topLeftCell="A67" workbookViewId="0">
      <pane xSplit="1" topLeftCell="O1" activePane="topRight" state="frozen"/>
      <selection pane="topRight" activeCell="Z49" sqref="Z49"/>
    </sheetView>
  </sheetViews>
  <sheetFormatPr defaultColWidth="11.5703125" defaultRowHeight="15"/>
  <cols>
    <col min="1" max="1" width="39.85546875" customWidth="1"/>
    <col min="2" max="2" width="13.7109375" hidden="1" customWidth="1"/>
    <col min="3" max="3" width="13.85546875" hidden="1" customWidth="1"/>
    <col min="4" max="4" width="15.42578125" hidden="1" customWidth="1"/>
    <col min="5" max="5" width="12.5703125" hidden="1" customWidth="1"/>
    <col min="6" max="6" width="15.85546875" hidden="1" customWidth="1"/>
    <col min="7" max="7" width="16.42578125" hidden="1" customWidth="1"/>
    <col min="8" max="8" width="15.140625" hidden="1" customWidth="1"/>
    <col min="9" max="9" width="16.42578125" hidden="1" customWidth="1"/>
    <col min="10" max="10" width="13" hidden="1" bestFit="1" customWidth="1"/>
    <col min="11" max="14" width="11.5703125" hidden="1" bestFit="1" customWidth="1"/>
    <col min="15" max="15" width="15.140625" customWidth="1"/>
    <col min="17" max="17" width="13" customWidth="1"/>
    <col min="19" max="19" width="20.140625" customWidth="1"/>
    <col min="20" max="20" width="20.28515625" customWidth="1"/>
    <col min="21" max="21" width="19.5703125" customWidth="1"/>
    <col min="22" max="22" width="17.7109375" customWidth="1"/>
    <col min="24" max="24" width="10.28515625" customWidth="1"/>
    <col min="28" max="53" width="13.7109375" customWidth="1"/>
    <col min="54" max="66" width="15.140625" customWidth="1"/>
    <col min="74" max="74" width="14" bestFit="1" customWidth="1"/>
    <col min="87" max="87" width="14" bestFit="1" customWidth="1"/>
  </cols>
  <sheetData>
    <row r="1" spans="1:23" ht="16.5" thickBot="1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248" t="s">
        <v>166</v>
      </c>
      <c r="P1" s="249"/>
      <c r="Q1" s="249"/>
      <c r="R1" s="249"/>
      <c r="S1" s="249"/>
      <c r="T1" s="249"/>
      <c r="U1" s="249"/>
      <c r="V1" s="250"/>
      <c r="W1" s="70"/>
    </row>
    <row r="2" spans="1:23" ht="16.5" thickBot="1">
      <c r="A2" s="134"/>
      <c r="B2" s="251" t="s">
        <v>0</v>
      </c>
      <c r="C2" s="252"/>
      <c r="D2" s="252"/>
      <c r="E2" s="253"/>
      <c r="F2" s="251" t="s">
        <v>1</v>
      </c>
      <c r="G2" s="252"/>
      <c r="H2" s="252"/>
      <c r="I2" s="253"/>
      <c r="J2" s="251" t="s">
        <v>2</v>
      </c>
      <c r="K2" s="252"/>
      <c r="L2" s="252"/>
      <c r="M2" s="252"/>
      <c r="N2" s="252"/>
      <c r="O2" s="254" t="s">
        <v>165</v>
      </c>
      <c r="P2" s="255"/>
      <c r="Q2" s="255"/>
      <c r="R2" s="256"/>
      <c r="S2" s="257" t="s">
        <v>1</v>
      </c>
      <c r="T2" s="258"/>
      <c r="U2" s="258"/>
      <c r="V2" s="259"/>
      <c r="W2" s="70"/>
    </row>
    <row r="3" spans="1:23" ht="16.5" thickBot="1">
      <c r="A3" s="135"/>
      <c r="B3" s="136" t="s">
        <v>3</v>
      </c>
      <c r="C3" s="136" t="s">
        <v>4</v>
      </c>
      <c r="D3" s="136" t="s">
        <v>5</v>
      </c>
      <c r="E3" s="136" t="s">
        <v>6</v>
      </c>
      <c r="F3" s="136" t="s">
        <v>3</v>
      </c>
      <c r="G3" s="136" t="s">
        <v>4</v>
      </c>
      <c r="H3" s="136" t="s">
        <v>5</v>
      </c>
      <c r="I3" s="136" t="s">
        <v>6</v>
      </c>
      <c r="J3" s="136" t="s">
        <v>3</v>
      </c>
      <c r="K3" s="136" t="s">
        <v>4</v>
      </c>
      <c r="L3" s="136" t="s">
        <v>5</v>
      </c>
      <c r="M3" s="136" t="s">
        <v>7</v>
      </c>
      <c r="N3" s="137" t="s">
        <v>6</v>
      </c>
      <c r="O3" s="20" t="s">
        <v>3</v>
      </c>
      <c r="P3" s="21" t="s">
        <v>4</v>
      </c>
      <c r="Q3" s="21" t="s">
        <v>5</v>
      </c>
      <c r="R3" s="22" t="s">
        <v>6</v>
      </c>
      <c r="S3" s="19" t="s">
        <v>3</v>
      </c>
      <c r="T3" s="17" t="s">
        <v>4</v>
      </c>
      <c r="U3" s="17" t="s">
        <v>5</v>
      </c>
      <c r="V3" s="18" t="s">
        <v>6</v>
      </c>
      <c r="W3" s="70"/>
    </row>
    <row r="4" spans="1:23" ht="16.5" thickBot="1">
      <c r="A4" s="98" t="s">
        <v>8</v>
      </c>
      <c r="B4" s="138" t="e">
        <f t="shared" ref="B4:L4" si="0">SUM(B5:B40)</f>
        <v>#REF!</v>
      </c>
      <c r="C4" s="139" t="e">
        <f t="shared" si="0"/>
        <v>#REF!</v>
      </c>
      <c r="D4" s="139" t="e">
        <f t="shared" si="0"/>
        <v>#REF!</v>
      </c>
      <c r="E4" s="139" t="e">
        <f t="shared" si="0"/>
        <v>#REF!</v>
      </c>
      <c r="F4" s="140" t="e">
        <f t="shared" si="0"/>
        <v>#REF!</v>
      </c>
      <c r="G4" s="140" t="e">
        <f t="shared" si="0"/>
        <v>#REF!</v>
      </c>
      <c r="H4" s="140" t="e">
        <f t="shared" si="0"/>
        <v>#REF!</v>
      </c>
      <c r="I4" s="140" t="e">
        <f t="shared" si="0"/>
        <v>#REF!</v>
      </c>
      <c r="J4" s="139" t="e">
        <f t="shared" si="0"/>
        <v>#REF!</v>
      </c>
      <c r="K4" s="139" t="e">
        <f t="shared" si="0"/>
        <v>#REF!</v>
      </c>
      <c r="L4" s="139" t="e">
        <f t="shared" si="0"/>
        <v>#REF!</v>
      </c>
      <c r="M4" s="139">
        <v>0</v>
      </c>
      <c r="N4" s="141" t="e">
        <f t="shared" ref="N4" si="1">SUM(N5:N40)</f>
        <v>#REF!</v>
      </c>
      <c r="O4" s="142">
        <v>41054</v>
      </c>
      <c r="P4" s="143">
        <v>851</v>
      </c>
      <c r="Q4" s="142">
        <v>46</v>
      </c>
      <c r="R4" s="143">
        <v>41951</v>
      </c>
      <c r="S4" s="142">
        <v>126341094.5</v>
      </c>
      <c r="T4" s="143">
        <v>134991841.40000001</v>
      </c>
      <c r="U4" s="142">
        <v>49480247</v>
      </c>
      <c r="V4" s="144">
        <v>310813182.90000004</v>
      </c>
      <c r="W4" s="70"/>
    </row>
    <row r="5" spans="1:23" ht="15.75">
      <c r="A5" s="145" t="s">
        <v>9</v>
      </c>
      <c r="B5" s="146" t="e">
        <f>Микро!#REF!+#REF!</f>
        <v>#REF!</v>
      </c>
      <c r="C5" s="147" t="e">
        <f>Малые!#REF!+#REF!</f>
        <v>#REF!</v>
      </c>
      <c r="D5" s="147" t="e">
        <f>Средние!#REF!+#REF!</f>
        <v>#REF!</v>
      </c>
      <c r="E5" s="147" t="e">
        <f t="shared" ref="E5:E40" si="2">B5+C5+D5</f>
        <v>#REF!</v>
      </c>
      <c r="F5" s="148" t="e">
        <f>Микро!#REF!</f>
        <v>#REF!</v>
      </c>
      <c r="G5" s="148" t="e">
        <f>Малые!#REF!</f>
        <v>#REF!</v>
      </c>
      <c r="H5" s="149" t="e">
        <f>Средние!#REF!</f>
        <v>#REF!</v>
      </c>
      <c r="I5" s="149" t="e">
        <f t="shared" ref="I5:I40" si="3">F5+G5+H5</f>
        <v>#REF!</v>
      </c>
      <c r="J5" s="150" t="e">
        <f>Микро!#REF!+#REF!+#REF!</f>
        <v>#REF!</v>
      </c>
      <c r="K5" s="150" t="e">
        <f>Малые!#REF!+#REF!+#REF!</f>
        <v>#REF!</v>
      </c>
      <c r="L5" s="147" t="e">
        <f>Средние!#REF!+#REF!+#REF!</f>
        <v>#REF!</v>
      </c>
      <c r="M5" s="147" t="e">
        <f>Самозанятые!#REF!</f>
        <v>#REF!</v>
      </c>
      <c r="N5" s="151" t="e">
        <f t="shared" ref="N5:N40" si="4">J5+K5+L5+M5</f>
        <v>#REF!</v>
      </c>
      <c r="O5" s="152">
        <v>118</v>
      </c>
      <c r="P5" s="153">
        <v>0</v>
      </c>
      <c r="Q5" s="154">
        <v>0</v>
      </c>
      <c r="R5" s="153">
        <v>118</v>
      </c>
      <c r="S5" s="152">
        <v>99292.1</v>
      </c>
      <c r="T5" s="155">
        <v>0</v>
      </c>
      <c r="U5" s="154">
        <v>0</v>
      </c>
      <c r="V5" s="156">
        <v>99292.1</v>
      </c>
      <c r="W5" s="70"/>
    </row>
    <row r="6" spans="1:23" ht="15.75">
      <c r="A6" s="157" t="s">
        <v>10</v>
      </c>
      <c r="B6" s="158" t="e">
        <f>Микро!#REF!+#REF!</f>
        <v>#REF!</v>
      </c>
      <c r="C6" s="159" t="e">
        <f>Малые!#REF!+#REF!</f>
        <v>#REF!</v>
      </c>
      <c r="D6" s="159" t="e">
        <f>Средние!#REF!+#REF!</f>
        <v>#REF!</v>
      </c>
      <c r="E6" s="159" t="e">
        <f t="shared" si="2"/>
        <v>#REF!</v>
      </c>
      <c r="F6" s="160" t="e">
        <f>Микро!#REF!</f>
        <v>#REF!</v>
      </c>
      <c r="G6" s="160" t="e">
        <f>Малые!#REF!</f>
        <v>#REF!</v>
      </c>
      <c r="H6" s="161" t="e">
        <f>Средние!#REF!</f>
        <v>#REF!</v>
      </c>
      <c r="I6" s="161" t="e">
        <f t="shared" si="3"/>
        <v>#REF!</v>
      </c>
      <c r="J6" s="162" t="e">
        <f>Микро!#REF!+#REF!+#REF!</f>
        <v>#REF!</v>
      </c>
      <c r="K6" s="162" t="e">
        <f>Малые!#REF!+#REF!+#REF!</f>
        <v>#REF!</v>
      </c>
      <c r="L6" s="159" t="e">
        <f>Средние!#REF!+#REF!+#REF!</f>
        <v>#REF!</v>
      </c>
      <c r="M6" s="159" t="e">
        <f>Самозанятые!#REF!</f>
        <v>#REF!</v>
      </c>
      <c r="N6" s="163" t="e">
        <f t="shared" si="4"/>
        <v>#REF!</v>
      </c>
      <c r="O6" s="164">
        <v>1495</v>
      </c>
      <c r="P6" s="165">
        <v>37</v>
      </c>
      <c r="Q6" s="166">
        <v>3</v>
      </c>
      <c r="R6" s="165">
        <v>1535</v>
      </c>
      <c r="S6" s="164">
        <v>4638704.7</v>
      </c>
      <c r="T6" s="167">
        <v>3422758.2</v>
      </c>
      <c r="U6" s="166">
        <v>2522381</v>
      </c>
      <c r="V6" s="168">
        <v>10583843.9</v>
      </c>
      <c r="W6" s="70"/>
    </row>
    <row r="7" spans="1:23" ht="31.5">
      <c r="A7" s="157" t="s">
        <v>11</v>
      </c>
      <c r="B7" s="158" t="e">
        <f>Микро!#REF!+#REF!</f>
        <v>#REF!</v>
      </c>
      <c r="C7" s="159" t="e">
        <f>Малые!#REF!+#REF!</f>
        <v>#REF!</v>
      </c>
      <c r="D7" s="159" t="e">
        <f>Средние!#REF!+#REF!</f>
        <v>#REF!</v>
      </c>
      <c r="E7" s="159" t="e">
        <f t="shared" si="2"/>
        <v>#REF!</v>
      </c>
      <c r="F7" s="160" t="e">
        <f>Микро!#REF!</f>
        <v>#REF!</v>
      </c>
      <c r="G7" s="160" t="e">
        <f>Малые!#REF!</f>
        <v>#REF!</v>
      </c>
      <c r="H7" s="161" t="e">
        <f>Средние!#REF!</f>
        <v>#REF!</v>
      </c>
      <c r="I7" s="161" t="e">
        <f t="shared" si="3"/>
        <v>#REF!</v>
      </c>
      <c r="J7" s="162" t="e">
        <f>Микро!#REF!+#REF!+#REF!</f>
        <v>#REF!</v>
      </c>
      <c r="K7" s="162" t="e">
        <f>Малые!#REF!+#REF!+#REF!</f>
        <v>#REF!</v>
      </c>
      <c r="L7" s="159" t="e">
        <f>Средние!#REF!+#REF!+#REF!</f>
        <v>#REF!</v>
      </c>
      <c r="M7" s="159" t="e">
        <f>Самозанятые!#REF!</f>
        <v>#REF!</v>
      </c>
      <c r="N7" s="163" t="e">
        <f t="shared" si="4"/>
        <v>#REF!</v>
      </c>
      <c r="O7" s="164">
        <v>66</v>
      </c>
      <c r="P7" s="165">
        <v>2</v>
      </c>
      <c r="Q7" s="166">
        <v>0</v>
      </c>
      <c r="R7" s="165">
        <v>68</v>
      </c>
      <c r="S7" s="164">
        <v>195909.4</v>
      </c>
      <c r="T7" s="167">
        <v>152522</v>
      </c>
      <c r="U7" s="166">
        <v>0</v>
      </c>
      <c r="V7" s="168">
        <v>348431.4</v>
      </c>
      <c r="W7" s="70"/>
    </row>
    <row r="8" spans="1:23" ht="15.75">
      <c r="A8" s="157" t="s">
        <v>12</v>
      </c>
      <c r="B8" s="158" t="e">
        <f>Микро!#REF!+#REF!</f>
        <v>#REF!</v>
      </c>
      <c r="C8" s="159" t="e">
        <f>Малые!#REF!+#REF!</f>
        <v>#REF!</v>
      </c>
      <c r="D8" s="159" t="e">
        <f>Средние!#REF!+#REF!</f>
        <v>#REF!</v>
      </c>
      <c r="E8" s="159" t="e">
        <f t="shared" si="2"/>
        <v>#REF!</v>
      </c>
      <c r="F8" s="160" t="e">
        <f>Микро!#REF!</f>
        <v>#REF!</v>
      </c>
      <c r="G8" s="160" t="e">
        <f>Малые!#REF!</f>
        <v>#REF!</v>
      </c>
      <c r="H8" s="161" t="e">
        <f>Средние!#REF!</f>
        <v>#REF!</v>
      </c>
      <c r="I8" s="161" t="e">
        <f t="shared" si="3"/>
        <v>#REF!</v>
      </c>
      <c r="J8" s="162" t="e">
        <f>Микро!#REF!+#REF!+#REF!</f>
        <v>#REF!</v>
      </c>
      <c r="K8" s="162" t="e">
        <f>Малые!#REF!+#REF!+#REF!</f>
        <v>#REF!</v>
      </c>
      <c r="L8" s="159" t="e">
        <f>Средние!#REF!+#REF!+#REF!</f>
        <v>#REF!</v>
      </c>
      <c r="M8" s="159" t="e">
        <f>Самозанятые!#REF!</f>
        <v>#REF!</v>
      </c>
      <c r="N8" s="163" t="e">
        <f t="shared" si="4"/>
        <v>#REF!</v>
      </c>
      <c r="O8" s="164">
        <v>646</v>
      </c>
      <c r="P8" s="165">
        <v>11</v>
      </c>
      <c r="Q8" s="166">
        <v>0</v>
      </c>
      <c r="R8" s="165">
        <v>657</v>
      </c>
      <c r="S8" s="164">
        <v>276283</v>
      </c>
      <c r="T8" s="167">
        <v>889724</v>
      </c>
      <c r="U8" s="166">
        <v>0</v>
      </c>
      <c r="V8" s="168">
        <v>1166007</v>
      </c>
      <c r="W8" s="70"/>
    </row>
    <row r="9" spans="1:23" ht="47.25">
      <c r="A9" s="157" t="s">
        <v>13</v>
      </c>
      <c r="B9" s="158" t="e">
        <f>Микро!#REF!+#REF!</f>
        <v>#REF!</v>
      </c>
      <c r="C9" s="159" t="e">
        <f>Малые!#REF!+#REF!</f>
        <v>#REF!</v>
      </c>
      <c r="D9" s="159" t="e">
        <f>Средние!#REF!+#REF!</f>
        <v>#REF!</v>
      </c>
      <c r="E9" s="159" t="e">
        <f t="shared" si="2"/>
        <v>#REF!</v>
      </c>
      <c r="F9" s="160" t="e">
        <f>Микро!#REF!</f>
        <v>#REF!</v>
      </c>
      <c r="G9" s="160" t="e">
        <f>Малые!#REF!</f>
        <v>#REF!</v>
      </c>
      <c r="H9" s="161" t="e">
        <f>Средние!#REF!</f>
        <v>#REF!</v>
      </c>
      <c r="I9" s="161" t="e">
        <f t="shared" si="3"/>
        <v>#REF!</v>
      </c>
      <c r="J9" s="162" t="e">
        <f>Микро!#REF!+#REF!+#REF!</f>
        <v>#REF!</v>
      </c>
      <c r="K9" s="162" t="e">
        <f>Малые!#REF!+#REF!+#REF!</f>
        <v>#REF!</v>
      </c>
      <c r="L9" s="159" t="e">
        <f>Средние!#REF!+#REF!+#REF!</f>
        <v>#REF!</v>
      </c>
      <c r="M9" s="159" t="e">
        <f>Самозанятые!#REF!</f>
        <v>#REF!</v>
      </c>
      <c r="N9" s="163" t="e">
        <f t="shared" si="4"/>
        <v>#REF!</v>
      </c>
      <c r="O9" s="164">
        <v>101</v>
      </c>
      <c r="P9" s="165">
        <v>0</v>
      </c>
      <c r="Q9" s="166">
        <v>0</v>
      </c>
      <c r="R9" s="165">
        <v>101</v>
      </c>
      <c r="S9" s="164">
        <v>347681.8</v>
      </c>
      <c r="T9" s="167">
        <v>0</v>
      </c>
      <c r="U9" s="166">
        <v>0</v>
      </c>
      <c r="V9" s="168">
        <v>347681.8</v>
      </c>
      <c r="W9" s="70"/>
    </row>
    <row r="10" spans="1:23" ht="15.75">
      <c r="A10" s="157" t="s">
        <v>14</v>
      </c>
      <c r="B10" s="158" t="e">
        <f>Микро!#REF!+#REF!</f>
        <v>#REF!</v>
      </c>
      <c r="C10" s="159" t="e">
        <f>Малые!#REF!+#REF!</f>
        <v>#REF!</v>
      </c>
      <c r="D10" s="159" t="e">
        <f>Средние!#REF!+#REF!</f>
        <v>#REF!</v>
      </c>
      <c r="E10" s="159" t="e">
        <f t="shared" si="2"/>
        <v>#REF!</v>
      </c>
      <c r="F10" s="160" t="e">
        <f>Микро!#REF!</f>
        <v>#REF!</v>
      </c>
      <c r="G10" s="160" t="e">
        <f>Малые!#REF!</f>
        <v>#REF!</v>
      </c>
      <c r="H10" s="161" t="e">
        <f>Средние!#REF!</f>
        <v>#REF!</v>
      </c>
      <c r="I10" s="161" t="e">
        <f t="shared" si="3"/>
        <v>#REF!</v>
      </c>
      <c r="J10" s="162" t="e">
        <f>Микро!#REF!+#REF!+#REF!</f>
        <v>#REF!</v>
      </c>
      <c r="K10" s="162" t="e">
        <f>Малые!#REF!+#REF!+#REF!</f>
        <v>#REF!</v>
      </c>
      <c r="L10" s="159" t="e">
        <f>Средние!#REF!+#REF!+#REF!</f>
        <v>#REF!</v>
      </c>
      <c r="M10" s="159" t="e">
        <f>Самозанятые!#REF!</f>
        <v>#REF!</v>
      </c>
      <c r="N10" s="163" t="e">
        <f t="shared" si="4"/>
        <v>#REF!</v>
      </c>
      <c r="O10" s="164">
        <v>184</v>
      </c>
      <c r="P10" s="165">
        <v>2</v>
      </c>
      <c r="Q10" s="166">
        <v>1</v>
      </c>
      <c r="R10" s="165">
        <v>187</v>
      </c>
      <c r="S10" s="164">
        <v>745538.7</v>
      </c>
      <c r="T10" s="167">
        <v>158000</v>
      </c>
      <c r="U10" s="166">
        <v>79837</v>
      </c>
      <c r="V10" s="168">
        <v>983375.7</v>
      </c>
      <c r="W10" s="70"/>
    </row>
    <row r="11" spans="1:23" ht="31.5">
      <c r="A11" s="157" t="s">
        <v>15</v>
      </c>
      <c r="B11" s="158" t="e">
        <f>Микро!#REF!+#REF!</f>
        <v>#REF!</v>
      </c>
      <c r="C11" s="159" t="e">
        <f>Малые!#REF!+#REF!</f>
        <v>#REF!</v>
      </c>
      <c r="D11" s="159" t="e">
        <f>Средние!#REF!+#REF!</f>
        <v>#REF!</v>
      </c>
      <c r="E11" s="159" t="e">
        <f t="shared" si="2"/>
        <v>#REF!</v>
      </c>
      <c r="F11" s="160" t="e">
        <f>Микро!#REF!</f>
        <v>#REF!</v>
      </c>
      <c r="G11" s="160" t="e">
        <f>Малые!#REF!</f>
        <v>#REF!</v>
      </c>
      <c r="H11" s="161" t="e">
        <f>Средние!#REF!</f>
        <v>#REF!</v>
      </c>
      <c r="I11" s="161" t="e">
        <f t="shared" si="3"/>
        <v>#REF!</v>
      </c>
      <c r="J11" s="162" t="e">
        <f>Микро!#REF!+#REF!+#REF!</f>
        <v>#REF!</v>
      </c>
      <c r="K11" s="162" t="e">
        <f>Малые!#REF!+#REF!+#REF!</f>
        <v>#REF!</v>
      </c>
      <c r="L11" s="159" t="e">
        <f>Средние!#REF!+#REF!+#REF!</f>
        <v>#REF!</v>
      </c>
      <c r="M11" s="159" t="e">
        <f>Самозанятые!#REF!</f>
        <v>#REF!</v>
      </c>
      <c r="N11" s="163" t="e">
        <f t="shared" si="4"/>
        <v>#REF!</v>
      </c>
      <c r="O11" s="164">
        <v>531</v>
      </c>
      <c r="P11" s="165">
        <v>6</v>
      </c>
      <c r="Q11" s="166">
        <v>0</v>
      </c>
      <c r="R11" s="165">
        <v>537</v>
      </c>
      <c r="S11" s="164">
        <v>920791.9</v>
      </c>
      <c r="T11" s="167">
        <v>303019.2</v>
      </c>
      <c r="U11" s="166">
        <v>0</v>
      </c>
      <c r="V11" s="168">
        <v>1223811.1000000001</v>
      </c>
      <c r="W11" s="70"/>
    </row>
    <row r="12" spans="1:23" ht="31.5">
      <c r="A12" s="157" t="s">
        <v>16</v>
      </c>
      <c r="B12" s="158" t="e">
        <f>Микро!#REF!+#REF!</f>
        <v>#REF!</v>
      </c>
      <c r="C12" s="159" t="e">
        <f>Малые!#REF!+#REF!</f>
        <v>#REF!</v>
      </c>
      <c r="D12" s="159" t="e">
        <f>Средние!#REF!+#REF!</f>
        <v>#REF!</v>
      </c>
      <c r="E12" s="159" t="e">
        <f t="shared" si="2"/>
        <v>#REF!</v>
      </c>
      <c r="F12" s="160" t="e">
        <f>Микро!#REF!</f>
        <v>#REF!</v>
      </c>
      <c r="G12" s="160" t="e">
        <f>Малые!#REF!</f>
        <v>#REF!</v>
      </c>
      <c r="H12" s="161" t="e">
        <f>Средние!#REF!</f>
        <v>#REF!</v>
      </c>
      <c r="I12" s="161" t="e">
        <f t="shared" si="3"/>
        <v>#REF!</v>
      </c>
      <c r="J12" s="162" t="e">
        <f>Микро!#REF!+#REF!+#REF!</f>
        <v>#REF!</v>
      </c>
      <c r="K12" s="162" t="e">
        <f>Малые!#REF!+#REF!+#REF!</f>
        <v>#REF!</v>
      </c>
      <c r="L12" s="159" t="e">
        <f>Средние!#REF!+#REF!+#REF!</f>
        <v>#REF!</v>
      </c>
      <c r="M12" s="159" t="e">
        <f>Самозанятые!#REF!</f>
        <v>#REF!</v>
      </c>
      <c r="N12" s="163" t="e">
        <f t="shared" si="4"/>
        <v>#REF!</v>
      </c>
      <c r="O12" s="164">
        <v>153</v>
      </c>
      <c r="P12" s="165">
        <v>1</v>
      </c>
      <c r="Q12" s="166">
        <v>2</v>
      </c>
      <c r="R12" s="165">
        <v>156</v>
      </c>
      <c r="S12" s="164">
        <v>610460.1</v>
      </c>
      <c r="T12" s="167">
        <v>58944.5</v>
      </c>
      <c r="U12" s="166">
        <v>1141341</v>
      </c>
      <c r="V12" s="168">
        <v>1810745.6</v>
      </c>
      <c r="W12" s="70"/>
    </row>
    <row r="13" spans="1:23" ht="31.5">
      <c r="A13" s="157" t="s">
        <v>17</v>
      </c>
      <c r="B13" s="158" t="e">
        <f>Микро!#REF!+#REF!</f>
        <v>#REF!</v>
      </c>
      <c r="C13" s="159" t="e">
        <f>Малые!#REF!+#REF!</f>
        <v>#REF!</v>
      </c>
      <c r="D13" s="159" t="e">
        <f>Средние!#REF!+#REF!</f>
        <v>#REF!</v>
      </c>
      <c r="E13" s="159" t="e">
        <f t="shared" si="2"/>
        <v>#REF!</v>
      </c>
      <c r="F13" s="160" t="e">
        <f>Микро!#REF!</f>
        <v>#REF!</v>
      </c>
      <c r="G13" s="160" t="e">
        <f>Малые!#REF!</f>
        <v>#REF!</v>
      </c>
      <c r="H13" s="161" t="e">
        <f>Средние!#REF!</f>
        <v>#REF!</v>
      </c>
      <c r="I13" s="161" t="e">
        <f t="shared" si="3"/>
        <v>#REF!</v>
      </c>
      <c r="J13" s="162" t="e">
        <f>Микро!#REF!+#REF!+#REF!</f>
        <v>#REF!</v>
      </c>
      <c r="K13" s="162" t="e">
        <f>Малые!#REF!+#REF!+#REF!</f>
        <v>#REF!</v>
      </c>
      <c r="L13" s="159" t="e">
        <f>Средние!#REF!+#REF!+#REF!</f>
        <v>#REF!</v>
      </c>
      <c r="M13" s="159" t="e">
        <f>Самозанятые!#REF!</f>
        <v>#REF!</v>
      </c>
      <c r="N13" s="163" t="e">
        <f t="shared" si="4"/>
        <v>#REF!</v>
      </c>
      <c r="O13" s="164">
        <v>516</v>
      </c>
      <c r="P13" s="165">
        <v>4</v>
      </c>
      <c r="Q13" s="166">
        <v>0</v>
      </c>
      <c r="R13" s="165">
        <v>520</v>
      </c>
      <c r="S13" s="164">
        <v>804954.1</v>
      </c>
      <c r="T13" s="167">
        <v>301825.2</v>
      </c>
      <c r="U13" s="166">
        <v>285</v>
      </c>
      <c r="V13" s="168">
        <v>1107064.3</v>
      </c>
      <c r="W13" s="70"/>
    </row>
    <row r="14" spans="1:23" ht="15.75">
      <c r="A14" s="157" t="s">
        <v>18</v>
      </c>
      <c r="B14" s="158" t="e">
        <f>Микро!#REF!+#REF!</f>
        <v>#REF!</v>
      </c>
      <c r="C14" s="159" t="e">
        <f>Малые!#REF!+#REF!</f>
        <v>#REF!</v>
      </c>
      <c r="D14" s="159" t="e">
        <f>Средние!#REF!+#REF!</f>
        <v>#REF!</v>
      </c>
      <c r="E14" s="159" t="e">
        <f t="shared" si="2"/>
        <v>#REF!</v>
      </c>
      <c r="F14" s="160" t="e">
        <f>Микро!#REF!</f>
        <v>#REF!</v>
      </c>
      <c r="G14" s="160" t="e">
        <f>Малые!#REF!</f>
        <v>#REF!</v>
      </c>
      <c r="H14" s="161" t="e">
        <f>Средние!#REF!</f>
        <v>#REF!</v>
      </c>
      <c r="I14" s="161" t="e">
        <f t="shared" si="3"/>
        <v>#REF!</v>
      </c>
      <c r="J14" s="162" t="e">
        <f>Микро!#REF!+#REF!+#REF!</f>
        <v>#REF!</v>
      </c>
      <c r="K14" s="162" t="e">
        <f>Малые!#REF!+#REF!+#REF!</f>
        <v>#REF!</v>
      </c>
      <c r="L14" s="159" t="e">
        <f>Средние!#REF!+#REF!+#REF!</f>
        <v>#REF!</v>
      </c>
      <c r="M14" s="159" t="e">
        <f>Самозанятые!#REF!</f>
        <v>#REF!</v>
      </c>
      <c r="N14" s="163" t="e">
        <f t="shared" si="4"/>
        <v>#REF!</v>
      </c>
      <c r="O14" s="164">
        <v>605</v>
      </c>
      <c r="P14" s="165">
        <v>19</v>
      </c>
      <c r="Q14" s="166">
        <v>0</v>
      </c>
      <c r="R14" s="165">
        <v>624</v>
      </c>
      <c r="S14" s="164">
        <v>772774.8</v>
      </c>
      <c r="T14" s="167">
        <v>1250542.5</v>
      </c>
      <c r="U14" s="166">
        <v>0</v>
      </c>
      <c r="V14" s="168">
        <v>2023317.3</v>
      </c>
      <c r="W14" s="70"/>
    </row>
    <row r="15" spans="1:23" ht="15.75">
      <c r="A15" s="157" t="s">
        <v>19</v>
      </c>
      <c r="B15" s="158" t="e">
        <f>Микро!#REF!+#REF!</f>
        <v>#REF!</v>
      </c>
      <c r="C15" s="159" t="e">
        <f>Малые!#REF!+#REF!</f>
        <v>#REF!</v>
      </c>
      <c r="D15" s="159" t="e">
        <f>Средние!#REF!+#REF!</f>
        <v>#REF!</v>
      </c>
      <c r="E15" s="159" t="e">
        <f t="shared" si="2"/>
        <v>#REF!</v>
      </c>
      <c r="F15" s="160" t="e">
        <f>Микро!#REF!</f>
        <v>#REF!</v>
      </c>
      <c r="G15" s="160" t="e">
        <f>Малые!#REF!</f>
        <v>#REF!</v>
      </c>
      <c r="H15" s="161" t="e">
        <f>Средние!#REF!</f>
        <v>#REF!</v>
      </c>
      <c r="I15" s="161" t="e">
        <f t="shared" si="3"/>
        <v>#REF!</v>
      </c>
      <c r="J15" s="162" t="e">
        <f>Микро!#REF!+#REF!+#REF!</f>
        <v>#REF!</v>
      </c>
      <c r="K15" s="162" t="e">
        <f>Малые!#REF!+#REF!+#REF!</f>
        <v>#REF!</v>
      </c>
      <c r="L15" s="159" t="e">
        <f>Средние!#REF!+#REF!+#REF!</f>
        <v>#REF!</v>
      </c>
      <c r="M15" s="159" t="e">
        <f>Самозанятые!#REF!</f>
        <v>#REF!</v>
      </c>
      <c r="N15" s="163" t="e">
        <f t="shared" si="4"/>
        <v>#REF!</v>
      </c>
      <c r="O15" s="164">
        <v>644</v>
      </c>
      <c r="P15" s="165">
        <v>5</v>
      </c>
      <c r="Q15" s="166">
        <v>0</v>
      </c>
      <c r="R15" s="165">
        <v>649</v>
      </c>
      <c r="S15" s="164">
        <v>120792.7</v>
      </c>
      <c r="T15" s="167">
        <v>1514285</v>
      </c>
      <c r="U15" s="166">
        <v>0</v>
      </c>
      <c r="V15" s="168">
        <v>1635077.7</v>
      </c>
      <c r="W15" s="70"/>
    </row>
    <row r="16" spans="1:23" ht="31.5">
      <c r="A16" s="157" t="s">
        <v>20</v>
      </c>
      <c r="B16" s="158" t="e">
        <f>Микро!#REF!+#REF!</f>
        <v>#REF!</v>
      </c>
      <c r="C16" s="159" t="e">
        <f>Малые!#REF!+#REF!</f>
        <v>#REF!</v>
      </c>
      <c r="D16" s="159" t="e">
        <f>Средние!#REF!+#REF!</f>
        <v>#REF!</v>
      </c>
      <c r="E16" s="159" t="e">
        <f t="shared" si="2"/>
        <v>#REF!</v>
      </c>
      <c r="F16" s="160" t="e">
        <f>Микро!#REF!</f>
        <v>#REF!</v>
      </c>
      <c r="G16" s="160" t="e">
        <f>Малые!#REF!</f>
        <v>#REF!</v>
      </c>
      <c r="H16" s="161" t="e">
        <f>Средние!#REF!</f>
        <v>#REF!</v>
      </c>
      <c r="I16" s="161" t="e">
        <f t="shared" si="3"/>
        <v>#REF!</v>
      </c>
      <c r="J16" s="162" t="e">
        <f>Микро!#REF!+#REF!+#REF!</f>
        <v>#REF!</v>
      </c>
      <c r="K16" s="162" t="e">
        <f>Малые!#REF!+#REF!+#REF!</f>
        <v>#REF!</v>
      </c>
      <c r="L16" s="159" t="e">
        <f>Средние!#REF!+#REF!+#REF!</f>
        <v>#REF!</v>
      </c>
      <c r="M16" s="159" t="e">
        <f>Самозанятые!#REF!</f>
        <v>#REF!</v>
      </c>
      <c r="N16" s="163" t="e">
        <f t="shared" si="4"/>
        <v>#REF!</v>
      </c>
      <c r="O16" s="164">
        <v>154</v>
      </c>
      <c r="P16" s="165">
        <v>4</v>
      </c>
      <c r="Q16" s="166">
        <v>0</v>
      </c>
      <c r="R16" s="165">
        <v>158</v>
      </c>
      <c r="S16" s="164">
        <v>302724.8</v>
      </c>
      <c r="T16" s="167">
        <v>123518</v>
      </c>
      <c r="U16" s="166">
        <v>0</v>
      </c>
      <c r="V16" s="168">
        <v>426242.8</v>
      </c>
      <c r="W16" s="70"/>
    </row>
    <row r="17" spans="1:23" ht="15.75">
      <c r="A17" s="157" t="s">
        <v>21</v>
      </c>
      <c r="B17" s="158" t="e">
        <f>Микро!#REF!+#REF!</f>
        <v>#REF!</v>
      </c>
      <c r="C17" s="159" t="e">
        <f>Малые!#REF!+#REF!</f>
        <v>#REF!</v>
      </c>
      <c r="D17" s="159" t="e">
        <f>Средние!#REF!+#REF!</f>
        <v>#REF!</v>
      </c>
      <c r="E17" s="159" t="e">
        <f t="shared" si="2"/>
        <v>#REF!</v>
      </c>
      <c r="F17" s="160" t="e">
        <f>Микро!#REF!</f>
        <v>#REF!</v>
      </c>
      <c r="G17" s="160" t="e">
        <f>Малые!#REF!</f>
        <v>#REF!</v>
      </c>
      <c r="H17" s="161" t="e">
        <f>Средние!#REF!</f>
        <v>#REF!</v>
      </c>
      <c r="I17" s="161" t="e">
        <f t="shared" si="3"/>
        <v>#REF!</v>
      </c>
      <c r="J17" s="162" t="e">
        <f>Микро!#REF!+#REF!+#REF!</f>
        <v>#REF!</v>
      </c>
      <c r="K17" s="162" t="e">
        <f>Малые!#REF!+#REF!+#REF!</f>
        <v>#REF!</v>
      </c>
      <c r="L17" s="159" t="e">
        <f>Средние!#REF!+#REF!+#REF!</f>
        <v>#REF!</v>
      </c>
      <c r="M17" s="159" t="e">
        <f>Самозанятые!#REF!</f>
        <v>#REF!</v>
      </c>
      <c r="N17" s="163" t="e">
        <f t="shared" si="4"/>
        <v>#REF!</v>
      </c>
      <c r="O17" s="164">
        <v>290</v>
      </c>
      <c r="P17" s="165">
        <v>1</v>
      </c>
      <c r="Q17" s="166">
        <v>0</v>
      </c>
      <c r="R17" s="165">
        <v>291</v>
      </c>
      <c r="S17" s="164">
        <v>757827.6</v>
      </c>
      <c r="T17" s="167">
        <v>41828</v>
      </c>
      <c r="U17" s="166">
        <v>50817</v>
      </c>
      <c r="V17" s="168">
        <v>850472.6</v>
      </c>
      <c r="W17" s="70"/>
    </row>
    <row r="18" spans="1:23" ht="15.75">
      <c r="A18" s="157" t="s">
        <v>22</v>
      </c>
      <c r="B18" s="158" t="e">
        <f>Микро!#REF!+#REF!</f>
        <v>#REF!</v>
      </c>
      <c r="C18" s="159" t="e">
        <f>Малые!#REF!+#REF!</f>
        <v>#REF!</v>
      </c>
      <c r="D18" s="159" t="e">
        <f>Средние!#REF!+#REF!</f>
        <v>#REF!</v>
      </c>
      <c r="E18" s="159" t="e">
        <f t="shared" si="2"/>
        <v>#REF!</v>
      </c>
      <c r="F18" s="160" t="e">
        <f>Микро!#REF!</f>
        <v>#REF!</v>
      </c>
      <c r="G18" s="160" t="e">
        <f>Малые!#REF!</f>
        <v>#REF!</v>
      </c>
      <c r="H18" s="161" t="e">
        <f>Средние!#REF!</f>
        <v>#REF!</v>
      </c>
      <c r="I18" s="161" t="e">
        <f t="shared" si="3"/>
        <v>#REF!</v>
      </c>
      <c r="J18" s="162" t="e">
        <f>Микро!#REF!+#REF!+#REF!</f>
        <v>#REF!</v>
      </c>
      <c r="K18" s="162" t="e">
        <f>Малые!#REF!+#REF!+#REF!</f>
        <v>#REF!</v>
      </c>
      <c r="L18" s="159" t="e">
        <f>Средние!#REF!+#REF!+#REF!</f>
        <v>#REF!</v>
      </c>
      <c r="M18" s="159" t="e">
        <f>Самозанятые!#REF!</f>
        <v>#REF!</v>
      </c>
      <c r="N18" s="163" t="e">
        <f t="shared" si="4"/>
        <v>#REF!</v>
      </c>
      <c r="O18" s="164">
        <v>1209</v>
      </c>
      <c r="P18" s="165">
        <v>24</v>
      </c>
      <c r="Q18" s="166">
        <v>1</v>
      </c>
      <c r="R18" s="165">
        <v>1234</v>
      </c>
      <c r="S18" s="164">
        <v>2924981</v>
      </c>
      <c r="T18" s="167">
        <v>2107169.7000000002</v>
      </c>
      <c r="U18" s="166">
        <v>1742285</v>
      </c>
      <c r="V18" s="168">
        <v>6774435.7000000002</v>
      </c>
      <c r="W18" s="70"/>
    </row>
    <row r="19" spans="1:23" ht="31.5">
      <c r="A19" s="157" t="s">
        <v>23</v>
      </c>
      <c r="B19" s="158" t="e">
        <f>Микро!#REF!+#REF!</f>
        <v>#REF!</v>
      </c>
      <c r="C19" s="159" t="e">
        <f>Малые!#REF!+#REF!</f>
        <v>#REF!</v>
      </c>
      <c r="D19" s="159" t="e">
        <f>Средние!#REF!+#REF!</f>
        <v>#REF!</v>
      </c>
      <c r="E19" s="159" t="e">
        <f t="shared" si="2"/>
        <v>#REF!</v>
      </c>
      <c r="F19" s="160" t="e">
        <f>Микро!#REF!</f>
        <v>#REF!</v>
      </c>
      <c r="G19" s="160" t="e">
        <f>Малые!#REF!</f>
        <v>#REF!</v>
      </c>
      <c r="H19" s="161" t="e">
        <f>Средние!#REF!</f>
        <v>#REF!</v>
      </c>
      <c r="I19" s="161" t="e">
        <f t="shared" si="3"/>
        <v>#REF!</v>
      </c>
      <c r="J19" s="162" t="e">
        <f>Микро!#REF!+#REF!+#REF!</f>
        <v>#REF!</v>
      </c>
      <c r="K19" s="162" t="e">
        <f>Малые!#REF!+#REF!+#REF!</f>
        <v>#REF!</v>
      </c>
      <c r="L19" s="159" t="e">
        <f>Средние!#REF!+#REF!+#REF!</f>
        <v>#REF!</v>
      </c>
      <c r="M19" s="159" t="e">
        <f>Самозанятые!#REF!</f>
        <v>#REF!</v>
      </c>
      <c r="N19" s="163" t="e">
        <f t="shared" si="4"/>
        <v>#REF!</v>
      </c>
      <c r="O19" s="164">
        <v>1110</v>
      </c>
      <c r="P19" s="165">
        <v>17</v>
      </c>
      <c r="Q19" s="166">
        <v>2</v>
      </c>
      <c r="R19" s="165">
        <v>1129</v>
      </c>
      <c r="S19" s="164">
        <v>1579439.6</v>
      </c>
      <c r="T19" s="167">
        <v>2021606.7</v>
      </c>
      <c r="U19" s="166">
        <v>76092</v>
      </c>
      <c r="V19" s="168">
        <v>3677138.3</v>
      </c>
      <c r="W19" s="70"/>
    </row>
    <row r="20" spans="1:23" ht="31.5">
      <c r="A20" s="157" t="s">
        <v>24</v>
      </c>
      <c r="B20" s="158" t="e">
        <f>Микро!#REF!+#REF!</f>
        <v>#REF!</v>
      </c>
      <c r="C20" s="159" t="e">
        <f>Малые!#REF!+#REF!</f>
        <v>#REF!</v>
      </c>
      <c r="D20" s="159" t="e">
        <f>Средние!#REF!+#REF!</f>
        <v>#REF!</v>
      </c>
      <c r="E20" s="159" t="e">
        <f t="shared" si="2"/>
        <v>#REF!</v>
      </c>
      <c r="F20" s="160" t="e">
        <f>Микро!#REF!</f>
        <v>#REF!</v>
      </c>
      <c r="G20" s="160" t="e">
        <f>Малые!#REF!</f>
        <v>#REF!</v>
      </c>
      <c r="H20" s="161" t="e">
        <f>Средние!#REF!</f>
        <v>#REF!</v>
      </c>
      <c r="I20" s="161" t="e">
        <f t="shared" si="3"/>
        <v>#REF!</v>
      </c>
      <c r="J20" s="162" t="e">
        <f>Микро!#REF!+#REF!+#REF!</f>
        <v>#REF!</v>
      </c>
      <c r="K20" s="162" t="e">
        <f>Малые!#REF!+#REF!+#REF!</f>
        <v>#REF!</v>
      </c>
      <c r="L20" s="159" t="e">
        <f>Средние!#REF!+#REF!+#REF!</f>
        <v>#REF!</v>
      </c>
      <c r="M20" s="159" t="e">
        <f>Самозанятые!#REF!</f>
        <v>#REF!</v>
      </c>
      <c r="N20" s="163" t="e">
        <f t="shared" si="4"/>
        <v>#REF!</v>
      </c>
      <c r="O20" s="164">
        <v>2139</v>
      </c>
      <c r="P20" s="165">
        <v>39</v>
      </c>
      <c r="Q20" s="166">
        <v>1</v>
      </c>
      <c r="R20" s="165">
        <v>2179</v>
      </c>
      <c r="S20" s="164">
        <v>6495484.0999999996</v>
      </c>
      <c r="T20" s="167">
        <v>4922634.5</v>
      </c>
      <c r="U20" s="166">
        <v>2436305</v>
      </c>
      <c r="V20" s="168">
        <v>13854423.6</v>
      </c>
      <c r="W20" s="70"/>
    </row>
    <row r="21" spans="1:23" ht="15.75">
      <c r="A21" s="157" t="s">
        <v>25</v>
      </c>
      <c r="B21" s="158" t="e">
        <f>Микро!#REF!+#REF!</f>
        <v>#REF!</v>
      </c>
      <c r="C21" s="159" t="e">
        <f>Малые!#REF!+#REF!</f>
        <v>#REF!</v>
      </c>
      <c r="D21" s="159" t="e">
        <f>Средние!#REF!+#REF!</f>
        <v>#REF!</v>
      </c>
      <c r="E21" s="159" t="e">
        <f t="shared" si="2"/>
        <v>#REF!</v>
      </c>
      <c r="F21" s="160" t="e">
        <f>Микро!#REF!</f>
        <v>#REF!</v>
      </c>
      <c r="G21" s="160" t="e">
        <f>Малые!#REF!</f>
        <v>#REF!</v>
      </c>
      <c r="H21" s="161" t="e">
        <f>Средние!#REF!</f>
        <v>#REF!</v>
      </c>
      <c r="I21" s="161" t="e">
        <f t="shared" si="3"/>
        <v>#REF!</v>
      </c>
      <c r="J21" s="162" t="e">
        <f>Микро!#REF!+#REF!+#REF!</f>
        <v>#REF!</v>
      </c>
      <c r="K21" s="162" t="e">
        <f>Малые!#REF!+#REF!+#REF!</f>
        <v>#REF!</v>
      </c>
      <c r="L21" s="159" t="e">
        <f>Средние!#REF!+#REF!+#REF!</f>
        <v>#REF!</v>
      </c>
      <c r="M21" s="159" t="e">
        <f>Самозанятые!#REF!</f>
        <v>#REF!</v>
      </c>
      <c r="N21" s="163" t="e">
        <f t="shared" si="4"/>
        <v>#REF!</v>
      </c>
      <c r="O21" s="164">
        <v>155</v>
      </c>
      <c r="P21" s="165">
        <v>6</v>
      </c>
      <c r="Q21" s="166">
        <v>0</v>
      </c>
      <c r="R21" s="165">
        <v>161</v>
      </c>
      <c r="S21" s="164">
        <v>978795</v>
      </c>
      <c r="T21" s="167">
        <v>725024.5</v>
      </c>
      <c r="U21" s="166">
        <v>1386</v>
      </c>
      <c r="V21" s="168">
        <v>1705205.5</v>
      </c>
      <c r="W21" s="70"/>
    </row>
    <row r="22" spans="1:23" ht="15.75">
      <c r="A22" s="157" t="s">
        <v>26</v>
      </c>
      <c r="B22" s="158" t="e">
        <f>Микро!#REF!+#REF!</f>
        <v>#REF!</v>
      </c>
      <c r="C22" s="159" t="e">
        <f>Малые!#REF!+#REF!</f>
        <v>#REF!</v>
      </c>
      <c r="D22" s="159" t="e">
        <f>Средние!#REF!+#REF!</f>
        <v>#REF!</v>
      </c>
      <c r="E22" s="159" t="e">
        <f t="shared" si="2"/>
        <v>#REF!</v>
      </c>
      <c r="F22" s="160" t="e">
        <f>Микро!#REF!</f>
        <v>#REF!</v>
      </c>
      <c r="G22" s="160" t="e">
        <f>Малые!#REF!</f>
        <v>#REF!</v>
      </c>
      <c r="H22" s="161" t="e">
        <f>Средние!#REF!</f>
        <v>#REF!</v>
      </c>
      <c r="I22" s="161" t="e">
        <f t="shared" si="3"/>
        <v>#REF!</v>
      </c>
      <c r="J22" s="162" t="e">
        <f>Микро!#REF!+#REF!+#REF!</f>
        <v>#REF!</v>
      </c>
      <c r="K22" s="162" t="e">
        <f>Малые!#REF!+#REF!+#REF!</f>
        <v>#REF!</v>
      </c>
      <c r="L22" s="159" t="e">
        <f>Средние!#REF!+#REF!+#REF!</f>
        <v>#REF!</v>
      </c>
      <c r="M22" s="159" t="e">
        <f>Самозанятые!#REF!</f>
        <v>#REF!</v>
      </c>
      <c r="N22" s="163" t="e">
        <f t="shared" si="4"/>
        <v>#REF!</v>
      </c>
      <c r="O22" s="164">
        <v>797</v>
      </c>
      <c r="P22" s="165">
        <v>6</v>
      </c>
      <c r="Q22" s="166">
        <v>0</v>
      </c>
      <c r="R22" s="165">
        <v>803</v>
      </c>
      <c r="S22" s="164">
        <v>1050773.5</v>
      </c>
      <c r="T22" s="167">
        <v>592613.69999999995</v>
      </c>
      <c r="U22" s="166">
        <v>0</v>
      </c>
      <c r="V22" s="168">
        <v>1643387.2</v>
      </c>
      <c r="W22" s="70"/>
    </row>
    <row r="23" spans="1:23" ht="31.5">
      <c r="A23" s="157" t="s">
        <v>27</v>
      </c>
      <c r="B23" s="158" t="e">
        <f>Микро!#REF!+#REF!</f>
        <v>#REF!</v>
      </c>
      <c r="C23" s="159" t="e">
        <f>Малые!#REF!+#REF!</f>
        <v>#REF!</v>
      </c>
      <c r="D23" s="159" t="e">
        <f>Средние!#REF!+#REF!</f>
        <v>#REF!</v>
      </c>
      <c r="E23" s="159" t="e">
        <f t="shared" si="2"/>
        <v>#REF!</v>
      </c>
      <c r="F23" s="160" t="e">
        <f>Микро!#REF!</f>
        <v>#REF!</v>
      </c>
      <c r="G23" s="160" t="e">
        <f>Малые!#REF!</f>
        <v>#REF!</v>
      </c>
      <c r="H23" s="161" t="e">
        <f>Средние!#REF!</f>
        <v>#REF!</v>
      </c>
      <c r="I23" s="161" t="e">
        <f t="shared" si="3"/>
        <v>#REF!</v>
      </c>
      <c r="J23" s="162" t="e">
        <f>Микро!#REF!+#REF!+#REF!</f>
        <v>#REF!</v>
      </c>
      <c r="K23" s="162" t="e">
        <f>Малые!#REF!+#REF!+#REF!</f>
        <v>#REF!</v>
      </c>
      <c r="L23" s="159" t="e">
        <f>Средние!#REF!+#REF!+#REF!</f>
        <v>#REF!</v>
      </c>
      <c r="M23" s="159" t="e">
        <f>Самозанятые!#REF!</f>
        <v>#REF!</v>
      </c>
      <c r="N23" s="163" t="e">
        <f t="shared" si="4"/>
        <v>#REF!</v>
      </c>
      <c r="O23" s="164">
        <v>2666</v>
      </c>
      <c r="P23" s="165">
        <v>74</v>
      </c>
      <c r="Q23" s="166">
        <v>6</v>
      </c>
      <c r="R23" s="165">
        <v>2746</v>
      </c>
      <c r="S23" s="164">
        <v>9092454.0999999996</v>
      </c>
      <c r="T23" s="167">
        <v>24474897.5</v>
      </c>
      <c r="U23" s="166">
        <v>1192782</v>
      </c>
      <c r="V23" s="168">
        <v>34760133.600000001</v>
      </c>
      <c r="W23" s="70"/>
    </row>
    <row r="24" spans="1:23" ht="31.5">
      <c r="A24" s="157" t="s">
        <v>28</v>
      </c>
      <c r="B24" s="158" t="e">
        <f>Микро!#REF!+#REF!</f>
        <v>#REF!</v>
      </c>
      <c r="C24" s="159" t="e">
        <f>Малые!#REF!+#REF!</f>
        <v>#REF!</v>
      </c>
      <c r="D24" s="159" t="e">
        <f>Средние!#REF!+#REF!</f>
        <v>#REF!</v>
      </c>
      <c r="E24" s="159" t="e">
        <f t="shared" si="2"/>
        <v>#REF!</v>
      </c>
      <c r="F24" s="160" t="e">
        <f>Микро!#REF!</f>
        <v>#REF!</v>
      </c>
      <c r="G24" s="160" t="e">
        <f>Малые!#REF!</f>
        <v>#REF!</v>
      </c>
      <c r="H24" s="161" t="e">
        <f>Средние!#REF!</f>
        <v>#REF!</v>
      </c>
      <c r="I24" s="161" t="e">
        <f t="shared" si="3"/>
        <v>#REF!</v>
      </c>
      <c r="J24" s="162" t="e">
        <f>Микро!#REF!+#REF!+#REF!</f>
        <v>#REF!</v>
      </c>
      <c r="K24" s="162" t="e">
        <f>Малые!#REF!+#REF!+#REF!</f>
        <v>#REF!</v>
      </c>
      <c r="L24" s="159" t="e">
        <f>Средние!#REF!+#REF!+#REF!</f>
        <v>#REF!</v>
      </c>
      <c r="M24" s="159" t="e">
        <f>Самозанятые!#REF!</f>
        <v>#REF!</v>
      </c>
      <c r="N24" s="163" t="e">
        <f t="shared" si="4"/>
        <v>#REF!</v>
      </c>
      <c r="O24" s="164">
        <v>119</v>
      </c>
      <c r="P24" s="165">
        <v>1</v>
      </c>
      <c r="Q24" s="166">
        <v>0</v>
      </c>
      <c r="R24" s="165">
        <v>120</v>
      </c>
      <c r="S24" s="164">
        <v>168228.9</v>
      </c>
      <c r="T24" s="167">
        <v>12887</v>
      </c>
      <c r="U24" s="166">
        <v>0</v>
      </c>
      <c r="V24" s="168">
        <v>181115.9</v>
      </c>
      <c r="W24" s="70"/>
    </row>
    <row r="25" spans="1:23" ht="31.5">
      <c r="A25" s="157" t="s">
        <v>29</v>
      </c>
      <c r="B25" s="158" t="e">
        <f>Микро!#REF!+#REF!</f>
        <v>#REF!</v>
      </c>
      <c r="C25" s="159" t="e">
        <f>Малые!#REF!+#REF!</f>
        <v>#REF!</v>
      </c>
      <c r="D25" s="159" t="e">
        <f>Средние!#REF!+#REF!</f>
        <v>#REF!</v>
      </c>
      <c r="E25" s="159" t="e">
        <f t="shared" si="2"/>
        <v>#REF!</v>
      </c>
      <c r="F25" s="160" t="e">
        <f>Микро!#REF!</f>
        <v>#REF!</v>
      </c>
      <c r="G25" s="160" t="e">
        <f>Малые!#REF!</f>
        <v>#REF!</v>
      </c>
      <c r="H25" s="161" t="e">
        <f>Средние!#REF!</f>
        <v>#REF!</v>
      </c>
      <c r="I25" s="161" t="e">
        <f t="shared" si="3"/>
        <v>#REF!</v>
      </c>
      <c r="J25" s="162" t="e">
        <f>Микро!#REF!+#REF!+#REF!</f>
        <v>#REF!</v>
      </c>
      <c r="K25" s="162" t="e">
        <f>Малые!#REF!+#REF!+#REF!</f>
        <v>#REF!</v>
      </c>
      <c r="L25" s="159" t="e">
        <f>Средние!#REF!+#REF!+#REF!</f>
        <v>#REF!</v>
      </c>
      <c r="M25" s="159" t="e">
        <f>Самозанятые!#REF!</f>
        <v>#REF!</v>
      </c>
      <c r="N25" s="163" t="e">
        <f t="shared" si="4"/>
        <v>#REF!</v>
      </c>
      <c r="O25" s="164">
        <v>609</v>
      </c>
      <c r="P25" s="165">
        <v>10</v>
      </c>
      <c r="Q25" s="166">
        <v>0</v>
      </c>
      <c r="R25" s="165">
        <v>619</v>
      </c>
      <c r="S25" s="164">
        <v>733168</v>
      </c>
      <c r="T25" s="167">
        <v>485558.4</v>
      </c>
      <c r="U25" s="166">
        <v>0</v>
      </c>
      <c r="V25" s="168">
        <v>1218726.3999999999</v>
      </c>
      <c r="W25" s="70"/>
    </row>
    <row r="26" spans="1:23" ht="31.5">
      <c r="A26" s="157" t="s">
        <v>30</v>
      </c>
      <c r="B26" s="158" t="e">
        <f>Микро!#REF!+#REF!</f>
        <v>#REF!</v>
      </c>
      <c r="C26" s="159" t="e">
        <f>Малые!#REF!+#REF!</f>
        <v>#REF!</v>
      </c>
      <c r="D26" s="159" t="e">
        <f>Средние!#REF!+#REF!</f>
        <v>#REF!</v>
      </c>
      <c r="E26" s="159" t="e">
        <f t="shared" si="2"/>
        <v>#REF!</v>
      </c>
      <c r="F26" s="160" t="e">
        <f>Микро!#REF!</f>
        <v>#REF!</v>
      </c>
      <c r="G26" s="160" t="e">
        <f>Малые!#REF!</f>
        <v>#REF!</v>
      </c>
      <c r="H26" s="161" t="e">
        <f>Средние!#REF!</f>
        <v>#REF!</v>
      </c>
      <c r="I26" s="161" t="e">
        <f t="shared" si="3"/>
        <v>#REF!</v>
      </c>
      <c r="J26" s="162" t="e">
        <f>Микро!#REF!+#REF!+#REF!</f>
        <v>#REF!</v>
      </c>
      <c r="K26" s="162" t="e">
        <f>Малые!#REF!+#REF!+#REF!</f>
        <v>#REF!</v>
      </c>
      <c r="L26" s="159" t="e">
        <f>Средние!#REF!+#REF!+#REF!</f>
        <v>#REF!</v>
      </c>
      <c r="M26" s="159" t="e">
        <f>Самозанятые!#REF!</f>
        <v>#REF!</v>
      </c>
      <c r="N26" s="163" t="e">
        <f t="shared" si="4"/>
        <v>#REF!</v>
      </c>
      <c r="O26" s="164">
        <v>366</v>
      </c>
      <c r="P26" s="165">
        <v>14</v>
      </c>
      <c r="Q26" s="166">
        <v>2</v>
      </c>
      <c r="R26" s="165">
        <v>382</v>
      </c>
      <c r="S26" s="164">
        <v>1937282.9</v>
      </c>
      <c r="T26" s="167">
        <v>3074800.9</v>
      </c>
      <c r="U26" s="166">
        <v>10847540</v>
      </c>
      <c r="V26" s="168">
        <v>15859623.800000001</v>
      </c>
      <c r="W26" s="70"/>
    </row>
    <row r="27" spans="1:23" ht="31.5">
      <c r="A27" s="157" t="s">
        <v>31</v>
      </c>
      <c r="B27" s="158" t="e">
        <f>Микро!#REF!+#REF!</f>
        <v>#REF!</v>
      </c>
      <c r="C27" s="159" t="e">
        <f>Малые!#REF!+#REF!</f>
        <v>#REF!</v>
      </c>
      <c r="D27" s="159" t="e">
        <f>Средние!#REF!+#REF!</f>
        <v>#REF!</v>
      </c>
      <c r="E27" s="159" t="e">
        <f t="shared" si="2"/>
        <v>#REF!</v>
      </c>
      <c r="F27" s="160" t="e">
        <f>Микро!#REF!</f>
        <v>#REF!</v>
      </c>
      <c r="G27" s="160" t="e">
        <f>Малые!#REF!</f>
        <v>#REF!</v>
      </c>
      <c r="H27" s="161" t="e">
        <f>Средние!#REF!</f>
        <v>#REF!</v>
      </c>
      <c r="I27" s="161" t="e">
        <f t="shared" si="3"/>
        <v>#REF!</v>
      </c>
      <c r="J27" s="162" t="e">
        <f>Микро!#REF!+#REF!+#REF!</f>
        <v>#REF!</v>
      </c>
      <c r="K27" s="162" t="e">
        <f>Малые!#REF!+#REF!+#REF!</f>
        <v>#REF!</v>
      </c>
      <c r="L27" s="159" t="e">
        <f>Средние!#REF!+#REF!+#REF!</f>
        <v>#REF!</v>
      </c>
      <c r="M27" s="159" t="e">
        <f>Самозанятые!#REF!</f>
        <v>#REF!</v>
      </c>
      <c r="N27" s="163" t="e">
        <f t="shared" si="4"/>
        <v>#REF!</v>
      </c>
      <c r="O27" s="164">
        <v>563</v>
      </c>
      <c r="P27" s="165">
        <v>13</v>
      </c>
      <c r="Q27" s="166">
        <v>0</v>
      </c>
      <c r="R27" s="165">
        <v>576</v>
      </c>
      <c r="S27" s="164">
        <v>426918.1</v>
      </c>
      <c r="T27" s="167">
        <v>1138245.2</v>
      </c>
      <c r="U27" s="166">
        <v>90699</v>
      </c>
      <c r="V27" s="168">
        <v>1655862.2999999998</v>
      </c>
      <c r="W27" s="70"/>
    </row>
    <row r="28" spans="1:23" ht="31.5">
      <c r="A28" s="157" t="s">
        <v>32</v>
      </c>
      <c r="B28" s="158" t="e">
        <f>Микро!#REF!+#REF!</f>
        <v>#REF!</v>
      </c>
      <c r="C28" s="159" t="e">
        <f>Малые!#REF!+#REF!</f>
        <v>#REF!</v>
      </c>
      <c r="D28" s="159" t="e">
        <f>Средние!#REF!+#REF!</f>
        <v>#REF!</v>
      </c>
      <c r="E28" s="159" t="e">
        <f t="shared" si="2"/>
        <v>#REF!</v>
      </c>
      <c r="F28" s="160" t="e">
        <f>Микро!#REF!</f>
        <v>#REF!</v>
      </c>
      <c r="G28" s="160" t="e">
        <f>Малые!#REF!</f>
        <v>#REF!</v>
      </c>
      <c r="H28" s="161" t="e">
        <f>Средние!#REF!</f>
        <v>#REF!</v>
      </c>
      <c r="I28" s="161" t="e">
        <f t="shared" si="3"/>
        <v>#REF!</v>
      </c>
      <c r="J28" s="162" t="e">
        <f>Микро!#REF!+#REF!+#REF!</f>
        <v>#REF!</v>
      </c>
      <c r="K28" s="162" t="e">
        <f>Малые!#REF!+#REF!+#REF!</f>
        <v>#REF!</v>
      </c>
      <c r="L28" s="159" t="e">
        <f>Средние!#REF!+#REF!+#REF!</f>
        <v>#REF!</v>
      </c>
      <c r="M28" s="159" t="e">
        <f>Самозанятые!#REF!</f>
        <v>#REF!</v>
      </c>
      <c r="N28" s="163" t="e">
        <f t="shared" si="4"/>
        <v>#REF!</v>
      </c>
      <c r="O28" s="164">
        <v>142</v>
      </c>
      <c r="P28" s="165">
        <v>3</v>
      </c>
      <c r="Q28" s="166">
        <v>0</v>
      </c>
      <c r="R28" s="165">
        <v>145</v>
      </c>
      <c r="S28" s="164">
        <v>1399838.8</v>
      </c>
      <c r="T28" s="167">
        <v>270153.09999999998</v>
      </c>
      <c r="U28" s="166">
        <v>0</v>
      </c>
      <c r="V28" s="168">
        <v>1669991.9</v>
      </c>
      <c r="W28" s="70"/>
    </row>
    <row r="29" spans="1:23" ht="31.5">
      <c r="A29" s="157" t="s">
        <v>33</v>
      </c>
      <c r="B29" s="158" t="e">
        <f>Микро!#REF!+#REF!</f>
        <v>#REF!</v>
      </c>
      <c r="C29" s="159" t="e">
        <f>Малые!#REF!+#REF!</f>
        <v>#REF!</v>
      </c>
      <c r="D29" s="159" t="e">
        <f>Средние!#REF!+#REF!</f>
        <v>#REF!</v>
      </c>
      <c r="E29" s="159" t="e">
        <f t="shared" si="2"/>
        <v>#REF!</v>
      </c>
      <c r="F29" s="160" t="e">
        <f>Микро!#REF!</f>
        <v>#REF!</v>
      </c>
      <c r="G29" s="160" t="e">
        <f>Малые!#REF!</f>
        <v>#REF!</v>
      </c>
      <c r="H29" s="161" t="e">
        <f>Средние!#REF!</f>
        <v>#REF!</v>
      </c>
      <c r="I29" s="161" t="e">
        <f t="shared" si="3"/>
        <v>#REF!</v>
      </c>
      <c r="J29" s="162" t="e">
        <f>Микро!#REF!+#REF!+#REF!</f>
        <v>#REF!</v>
      </c>
      <c r="K29" s="162" t="e">
        <f>Малые!#REF!+#REF!+#REF!</f>
        <v>#REF!</v>
      </c>
      <c r="L29" s="159" t="e">
        <f>Средние!#REF!+#REF!+#REF!</f>
        <v>#REF!</v>
      </c>
      <c r="M29" s="159" t="e">
        <f>Самозанятые!#REF!</f>
        <v>#REF!</v>
      </c>
      <c r="N29" s="163" t="e">
        <f t="shared" si="4"/>
        <v>#REF!</v>
      </c>
      <c r="O29" s="164">
        <v>204</v>
      </c>
      <c r="P29" s="165">
        <v>1</v>
      </c>
      <c r="Q29" s="166">
        <v>0</v>
      </c>
      <c r="R29" s="165">
        <v>205</v>
      </c>
      <c r="S29" s="164">
        <v>524529.69999999995</v>
      </c>
      <c r="T29" s="167">
        <v>0</v>
      </c>
      <c r="U29" s="166">
        <v>0</v>
      </c>
      <c r="V29" s="168">
        <v>524529.69999999995</v>
      </c>
      <c r="W29" s="70"/>
    </row>
    <row r="30" spans="1:23" ht="15.75">
      <c r="A30" s="157" t="s">
        <v>34</v>
      </c>
      <c r="B30" s="158" t="e">
        <f>Микро!#REF!+#REF!</f>
        <v>#REF!</v>
      </c>
      <c r="C30" s="159" t="e">
        <f>Малые!#REF!+#REF!</f>
        <v>#REF!</v>
      </c>
      <c r="D30" s="159" t="e">
        <f>Средние!#REF!+#REF!</f>
        <v>#REF!</v>
      </c>
      <c r="E30" s="159" t="e">
        <f t="shared" si="2"/>
        <v>#REF!</v>
      </c>
      <c r="F30" s="160" t="e">
        <f>Микро!#REF!</f>
        <v>#REF!</v>
      </c>
      <c r="G30" s="160" t="e">
        <f>Малые!#REF!</f>
        <v>#REF!</v>
      </c>
      <c r="H30" s="161" t="e">
        <f>Средние!#REF!</f>
        <v>#REF!</v>
      </c>
      <c r="I30" s="161" t="e">
        <f t="shared" si="3"/>
        <v>#REF!</v>
      </c>
      <c r="J30" s="162" t="e">
        <f>Микро!#REF!+#REF!+#REF!</f>
        <v>#REF!</v>
      </c>
      <c r="K30" s="162" t="e">
        <f>Малые!#REF!+#REF!+#REF!</f>
        <v>#REF!</v>
      </c>
      <c r="L30" s="159" t="e">
        <f>Средние!#REF!+#REF!+#REF!</f>
        <v>#REF!</v>
      </c>
      <c r="M30" s="159" t="e">
        <f>Самозанятые!#REF!</f>
        <v>#REF!</v>
      </c>
      <c r="N30" s="163" t="e">
        <f t="shared" si="4"/>
        <v>#REF!</v>
      </c>
      <c r="O30" s="164">
        <v>626</v>
      </c>
      <c r="P30" s="165">
        <v>12</v>
      </c>
      <c r="Q30" s="166">
        <v>0</v>
      </c>
      <c r="R30" s="165">
        <v>638</v>
      </c>
      <c r="S30" s="164">
        <v>720027.5</v>
      </c>
      <c r="T30" s="167">
        <v>2812220.4</v>
      </c>
      <c r="U30" s="166">
        <v>0</v>
      </c>
      <c r="V30" s="168">
        <v>3532247.9</v>
      </c>
      <c r="W30" s="70"/>
    </row>
    <row r="31" spans="1:23" ht="15.75">
      <c r="A31" s="157" t="s">
        <v>35</v>
      </c>
      <c r="B31" s="158" t="e">
        <f>Микро!#REF!+#REF!</f>
        <v>#REF!</v>
      </c>
      <c r="C31" s="159" t="e">
        <f>Малые!#REF!+#REF!</f>
        <v>#REF!</v>
      </c>
      <c r="D31" s="159" t="e">
        <f>Средние!#REF!+#REF!</f>
        <v>#REF!</v>
      </c>
      <c r="E31" s="159" t="e">
        <f t="shared" si="2"/>
        <v>#REF!</v>
      </c>
      <c r="F31" s="160" t="e">
        <f>Микро!#REF!</f>
        <v>#REF!</v>
      </c>
      <c r="G31" s="160" t="e">
        <f>Малые!#REF!</f>
        <v>#REF!</v>
      </c>
      <c r="H31" s="161" t="e">
        <f>Средние!#REF!</f>
        <v>#REF!</v>
      </c>
      <c r="I31" s="161" t="e">
        <f t="shared" si="3"/>
        <v>#REF!</v>
      </c>
      <c r="J31" s="162" t="e">
        <f>Микро!#REF!+#REF!+#REF!</f>
        <v>#REF!</v>
      </c>
      <c r="K31" s="162" t="e">
        <f>Малые!#REF!+#REF!+#REF!</f>
        <v>#REF!</v>
      </c>
      <c r="L31" s="159" t="e">
        <f>Средние!#REF!+#REF!+#REF!</f>
        <v>#REF!</v>
      </c>
      <c r="M31" s="159" t="e">
        <f>Самозанятые!#REF!</f>
        <v>#REF!</v>
      </c>
      <c r="N31" s="163" t="e">
        <f t="shared" si="4"/>
        <v>#REF!</v>
      </c>
      <c r="O31" s="164">
        <v>658</v>
      </c>
      <c r="P31" s="165">
        <v>8</v>
      </c>
      <c r="Q31" s="166">
        <v>1</v>
      </c>
      <c r="R31" s="165">
        <v>667</v>
      </c>
      <c r="S31" s="164">
        <v>648030.69999999995</v>
      </c>
      <c r="T31" s="167">
        <v>2919830.8</v>
      </c>
      <c r="U31" s="166">
        <v>462617</v>
      </c>
      <c r="V31" s="168">
        <v>4030478.5</v>
      </c>
      <c r="W31" s="70"/>
    </row>
    <row r="32" spans="1:23" ht="31.5">
      <c r="A32" s="157" t="s">
        <v>36</v>
      </c>
      <c r="B32" s="158" t="e">
        <f>Микро!#REF!+#REF!</f>
        <v>#REF!</v>
      </c>
      <c r="C32" s="159" t="e">
        <f>Малые!#REF!+#REF!</f>
        <v>#REF!</v>
      </c>
      <c r="D32" s="159" t="e">
        <f>Средние!#REF!+#REF!</f>
        <v>#REF!</v>
      </c>
      <c r="E32" s="159" t="e">
        <f t="shared" si="2"/>
        <v>#REF!</v>
      </c>
      <c r="F32" s="160" t="e">
        <f>Микро!#REF!</f>
        <v>#REF!</v>
      </c>
      <c r="G32" s="160" t="e">
        <f>Малые!#REF!</f>
        <v>#REF!</v>
      </c>
      <c r="H32" s="161" t="e">
        <f>Средние!#REF!</f>
        <v>#REF!</v>
      </c>
      <c r="I32" s="161" t="e">
        <f t="shared" si="3"/>
        <v>#REF!</v>
      </c>
      <c r="J32" s="162" t="e">
        <f>Микро!#REF!+#REF!+#REF!</f>
        <v>#REF!</v>
      </c>
      <c r="K32" s="162" t="e">
        <f>Малые!#REF!+#REF!+#REF!</f>
        <v>#REF!</v>
      </c>
      <c r="L32" s="159" t="e">
        <f>Средние!#REF!+#REF!+#REF!</f>
        <v>#REF!</v>
      </c>
      <c r="M32" s="159" t="e">
        <f>Самозанятые!#REF!</f>
        <v>#REF!</v>
      </c>
      <c r="N32" s="163" t="e">
        <f t="shared" si="4"/>
        <v>#REF!</v>
      </c>
      <c r="O32" s="164">
        <v>403</v>
      </c>
      <c r="P32" s="165">
        <v>3</v>
      </c>
      <c r="Q32" s="166">
        <v>2</v>
      </c>
      <c r="R32" s="165">
        <v>408</v>
      </c>
      <c r="S32" s="164">
        <v>342500</v>
      </c>
      <c r="T32" s="167">
        <v>501935.3</v>
      </c>
      <c r="U32" s="166">
        <v>3149877</v>
      </c>
      <c r="V32" s="168">
        <v>3994312.3</v>
      </c>
      <c r="W32" s="70"/>
    </row>
    <row r="33" spans="1:48" ht="31.5">
      <c r="A33" s="157" t="s">
        <v>37</v>
      </c>
      <c r="B33" s="158" t="e">
        <f>Микро!#REF!+#REF!</f>
        <v>#REF!</v>
      </c>
      <c r="C33" s="159" t="e">
        <f>Малые!#REF!+#REF!</f>
        <v>#REF!</v>
      </c>
      <c r="D33" s="159" t="e">
        <f>Средние!#REF!+#REF!</f>
        <v>#REF!</v>
      </c>
      <c r="E33" s="159" t="e">
        <f t="shared" si="2"/>
        <v>#REF!</v>
      </c>
      <c r="F33" s="160" t="e">
        <f>Микро!#REF!</f>
        <v>#REF!</v>
      </c>
      <c r="G33" s="160" t="e">
        <f>Малые!#REF!</f>
        <v>#REF!</v>
      </c>
      <c r="H33" s="161" t="e">
        <f>Средние!#REF!</f>
        <v>#REF!</v>
      </c>
      <c r="I33" s="161" t="e">
        <f t="shared" si="3"/>
        <v>#REF!</v>
      </c>
      <c r="J33" s="162" t="e">
        <f>Микро!#REF!+#REF!+#REF!</f>
        <v>#REF!</v>
      </c>
      <c r="K33" s="162" t="e">
        <f>Малые!#REF!+#REF!+#REF!</f>
        <v>#REF!</v>
      </c>
      <c r="L33" s="159" t="e">
        <f>Средние!#REF!+#REF!+#REF!</f>
        <v>#REF!</v>
      </c>
      <c r="M33" s="159" t="e">
        <f>Самозанятые!#REF!</f>
        <v>#REF!</v>
      </c>
      <c r="N33" s="163" t="e">
        <f t="shared" si="4"/>
        <v>#REF!</v>
      </c>
      <c r="O33" s="164">
        <v>601</v>
      </c>
      <c r="P33" s="165">
        <v>3</v>
      </c>
      <c r="Q33" s="166">
        <v>0</v>
      </c>
      <c r="R33" s="165">
        <v>604</v>
      </c>
      <c r="S33" s="164">
        <v>513103.5</v>
      </c>
      <c r="T33" s="167">
        <v>220372</v>
      </c>
      <c r="U33" s="166">
        <v>0</v>
      </c>
      <c r="V33" s="168">
        <v>733475.5</v>
      </c>
      <c r="W33" s="70"/>
    </row>
    <row r="34" spans="1:48" ht="31.5">
      <c r="A34" s="157" t="s">
        <v>38</v>
      </c>
      <c r="B34" s="158" t="e">
        <f>Микро!#REF!+#REF!</f>
        <v>#REF!</v>
      </c>
      <c r="C34" s="159" t="e">
        <f>Малые!#REF!+#REF!</f>
        <v>#REF!</v>
      </c>
      <c r="D34" s="159" t="e">
        <f>Средние!#REF!+#REF!</f>
        <v>#REF!</v>
      </c>
      <c r="E34" s="159" t="e">
        <f t="shared" si="2"/>
        <v>#REF!</v>
      </c>
      <c r="F34" s="160" t="e">
        <f>Микро!#REF!</f>
        <v>#REF!</v>
      </c>
      <c r="G34" s="160" t="e">
        <f>Малые!#REF!</f>
        <v>#REF!</v>
      </c>
      <c r="H34" s="161" t="e">
        <f>Средние!#REF!</f>
        <v>#REF!</v>
      </c>
      <c r="I34" s="161" t="e">
        <f t="shared" si="3"/>
        <v>#REF!</v>
      </c>
      <c r="J34" s="162" t="e">
        <f>Микро!#REF!+#REF!+#REF!</f>
        <v>#REF!</v>
      </c>
      <c r="K34" s="162" t="e">
        <f>Малые!#REF!+#REF!+#REF!</f>
        <v>#REF!</v>
      </c>
      <c r="L34" s="159" t="e">
        <f>Средние!#REF!+#REF!+#REF!</f>
        <v>#REF!</v>
      </c>
      <c r="M34" s="159" t="e">
        <f>Самозанятые!#REF!</f>
        <v>#REF!</v>
      </c>
      <c r="N34" s="163" t="e">
        <f t="shared" si="4"/>
        <v>#REF!</v>
      </c>
      <c r="O34" s="164">
        <v>250</v>
      </c>
      <c r="P34" s="165">
        <v>5</v>
      </c>
      <c r="Q34" s="166">
        <v>2</v>
      </c>
      <c r="R34" s="165">
        <v>257</v>
      </c>
      <c r="S34" s="164">
        <v>201569.8</v>
      </c>
      <c r="T34" s="167">
        <v>2281809.6</v>
      </c>
      <c r="U34" s="166">
        <v>3382586</v>
      </c>
      <c r="V34" s="168">
        <v>5865965.4000000004</v>
      </c>
      <c r="W34" s="70"/>
    </row>
    <row r="35" spans="1:48" ht="31.5">
      <c r="A35" s="157" t="s">
        <v>39</v>
      </c>
      <c r="B35" s="158" t="e">
        <f>Микро!#REF!+#REF!</f>
        <v>#REF!</v>
      </c>
      <c r="C35" s="159" t="e">
        <f>Малые!#REF!+#REF!</f>
        <v>#REF!</v>
      </c>
      <c r="D35" s="159" t="e">
        <f>Средние!#REF!+#REF!</f>
        <v>#REF!</v>
      </c>
      <c r="E35" s="159" t="e">
        <f t="shared" si="2"/>
        <v>#REF!</v>
      </c>
      <c r="F35" s="160" t="e">
        <f>Микро!#REF!</f>
        <v>#REF!</v>
      </c>
      <c r="G35" s="160" t="e">
        <f>Малые!#REF!</f>
        <v>#REF!</v>
      </c>
      <c r="H35" s="161" t="e">
        <f>Средние!#REF!</f>
        <v>#REF!</v>
      </c>
      <c r="I35" s="161" t="e">
        <f t="shared" si="3"/>
        <v>#REF!</v>
      </c>
      <c r="J35" s="162" t="e">
        <f>Микро!#REF!+#REF!+#REF!</f>
        <v>#REF!</v>
      </c>
      <c r="K35" s="162" t="e">
        <f>Малые!#REF!+#REF!+#REF!</f>
        <v>#REF!</v>
      </c>
      <c r="L35" s="159" t="e">
        <f>Средние!#REF!+#REF!+#REF!</f>
        <v>#REF!</v>
      </c>
      <c r="M35" s="159" t="e">
        <f>Самозанятые!#REF!</f>
        <v>#REF!</v>
      </c>
      <c r="N35" s="163" t="e">
        <f t="shared" si="4"/>
        <v>#REF!</v>
      </c>
      <c r="O35" s="164">
        <v>344</v>
      </c>
      <c r="P35" s="165">
        <v>3</v>
      </c>
      <c r="Q35" s="166">
        <v>1</v>
      </c>
      <c r="R35" s="165">
        <v>348</v>
      </c>
      <c r="S35" s="164">
        <v>670570.1</v>
      </c>
      <c r="T35" s="167">
        <v>659896.19999999995</v>
      </c>
      <c r="U35" s="166">
        <v>4279887</v>
      </c>
      <c r="V35" s="168">
        <v>5610353.2999999998</v>
      </c>
      <c r="W35" s="70"/>
    </row>
    <row r="36" spans="1:48" ht="31.5">
      <c r="A36" s="157" t="s">
        <v>40</v>
      </c>
      <c r="B36" s="158" t="e">
        <f>Микро!#REF!+#REF!</f>
        <v>#REF!</v>
      </c>
      <c r="C36" s="159" t="e">
        <f>Малые!#REF!+#REF!</f>
        <v>#REF!</v>
      </c>
      <c r="D36" s="159" t="e">
        <f>Средние!#REF!+#REF!</f>
        <v>#REF!</v>
      </c>
      <c r="E36" s="159" t="e">
        <f t="shared" si="2"/>
        <v>#REF!</v>
      </c>
      <c r="F36" s="160" t="e">
        <f>Микро!#REF!</f>
        <v>#REF!</v>
      </c>
      <c r="G36" s="160" t="e">
        <f>Малые!#REF!</f>
        <v>#REF!</v>
      </c>
      <c r="H36" s="161" t="e">
        <f>Средние!#REF!</f>
        <v>#REF!</v>
      </c>
      <c r="I36" s="161" t="e">
        <f t="shared" si="3"/>
        <v>#REF!</v>
      </c>
      <c r="J36" s="162" t="e">
        <f>Микро!#REF!+#REF!+#REF!</f>
        <v>#REF!</v>
      </c>
      <c r="K36" s="162" t="e">
        <f>Малые!#REF!+#REF!+#REF!</f>
        <v>#REF!</v>
      </c>
      <c r="L36" s="159" t="e">
        <f>Средние!#REF!+#REF!+#REF!</f>
        <v>#REF!</v>
      </c>
      <c r="M36" s="159" t="e">
        <f>Самозанятые!#REF!</f>
        <v>#REF!</v>
      </c>
      <c r="N36" s="163" t="e">
        <f t="shared" si="4"/>
        <v>#REF!</v>
      </c>
      <c r="O36" s="164">
        <v>1010</v>
      </c>
      <c r="P36" s="165">
        <v>12</v>
      </c>
      <c r="Q36" s="166">
        <v>1</v>
      </c>
      <c r="R36" s="165">
        <v>1023</v>
      </c>
      <c r="S36" s="164">
        <v>1272939</v>
      </c>
      <c r="T36" s="167">
        <v>1094164.3</v>
      </c>
      <c r="U36" s="166">
        <v>198930</v>
      </c>
      <c r="V36" s="168">
        <v>2566033.2999999998</v>
      </c>
      <c r="W36" s="70"/>
    </row>
    <row r="37" spans="1:48" ht="31.5">
      <c r="A37" s="157" t="s">
        <v>41</v>
      </c>
      <c r="B37" s="158" t="e">
        <f>Микро!#REF!+#REF!</f>
        <v>#REF!</v>
      </c>
      <c r="C37" s="159" t="e">
        <f>Малые!#REF!+#REF!</f>
        <v>#REF!</v>
      </c>
      <c r="D37" s="159" t="e">
        <f>Средние!#REF!+#REF!</f>
        <v>#REF!</v>
      </c>
      <c r="E37" s="159" t="e">
        <f t="shared" si="2"/>
        <v>#REF!</v>
      </c>
      <c r="F37" s="160" t="e">
        <f>Микро!#REF!</f>
        <v>#REF!</v>
      </c>
      <c r="G37" s="160" t="e">
        <f>Малые!#REF!</f>
        <v>#REF!</v>
      </c>
      <c r="H37" s="161" t="e">
        <f>Средние!#REF!</f>
        <v>#REF!</v>
      </c>
      <c r="I37" s="161" t="e">
        <f t="shared" si="3"/>
        <v>#REF!</v>
      </c>
      <c r="J37" s="162" t="e">
        <f>Микро!#REF!+#REF!+#REF!</f>
        <v>#REF!</v>
      </c>
      <c r="K37" s="162" t="e">
        <f>Малые!#REF!+#REF!+#REF!</f>
        <v>#REF!</v>
      </c>
      <c r="L37" s="159" t="e">
        <f>Средние!#REF!+#REF!+#REF!</f>
        <v>#REF!</v>
      </c>
      <c r="M37" s="159" t="e">
        <f>Самозанятые!#REF!</f>
        <v>#REF!</v>
      </c>
      <c r="N37" s="163" t="e">
        <f t="shared" si="4"/>
        <v>#REF!</v>
      </c>
      <c r="O37" s="164">
        <v>1073</v>
      </c>
      <c r="P37" s="165">
        <v>10</v>
      </c>
      <c r="Q37" s="166">
        <v>1</v>
      </c>
      <c r="R37" s="165">
        <v>1084</v>
      </c>
      <c r="S37" s="164">
        <v>404067.6</v>
      </c>
      <c r="T37" s="167">
        <v>577712</v>
      </c>
      <c r="U37" s="166">
        <v>320807</v>
      </c>
      <c r="V37" s="168">
        <v>1302586.6000000001</v>
      </c>
      <c r="W37" s="70"/>
    </row>
    <row r="38" spans="1:48" ht="31.5">
      <c r="A38" s="157" t="s">
        <v>42</v>
      </c>
      <c r="B38" s="158" t="e">
        <f>Микро!#REF!+#REF!</f>
        <v>#REF!</v>
      </c>
      <c r="C38" s="159" t="e">
        <f>Малые!#REF!+#REF!</f>
        <v>#REF!</v>
      </c>
      <c r="D38" s="159" t="e">
        <f>Средние!#REF!+#REF!</f>
        <v>#REF!</v>
      </c>
      <c r="E38" s="159" t="e">
        <f t="shared" si="2"/>
        <v>#REF!</v>
      </c>
      <c r="F38" s="160" t="e">
        <f>Микро!#REF!</f>
        <v>#REF!</v>
      </c>
      <c r="G38" s="160" t="e">
        <f>Малые!#REF!</f>
        <v>#REF!</v>
      </c>
      <c r="H38" s="161" t="e">
        <f>Средние!#REF!</f>
        <v>#REF!</v>
      </c>
      <c r="I38" s="161" t="e">
        <f t="shared" si="3"/>
        <v>#REF!</v>
      </c>
      <c r="J38" s="162" t="e">
        <f>Микро!#REF!+#REF!+#REF!</f>
        <v>#REF!</v>
      </c>
      <c r="K38" s="162" t="e">
        <f>Малые!#REF!+#REF!+#REF!</f>
        <v>#REF!</v>
      </c>
      <c r="L38" s="159" t="e">
        <f>Средние!#REF!+#REF!+#REF!</f>
        <v>#REF!</v>
      </c>
      <c r="M38" s="159" t="e">
        <f>Самозанятые!#REF!</f>
        <v>#REF!</v>
      </c>
      <c r="N38" s="163" t="e">
        <f t="shared" si="4"/>
        <v>#REF!</v>
      </c>
      <c r="O38" s="164">
        <v>86</v>
      </c>
      <c r="P38" s="165">
        <v>1</v>
      </c>
      <c r="Q38" s="166">
        <v>0</v>
      </c>
      <c r="R38" s="165">
        <v>87</v>
      </c>
      <c r="S38" s="164">
        <v>2</v>
      </c>
      <c r="T38" s="167">
        <v>230219</v>
      </c>
      <c r="U38" s="166">
        <v>0</v>
      </c>
      <c r="V38" s="168">
        <v>230221</v>
      </c>
      <c r="W38" s="70"/>
    </row>
    <row r="39" spans="1:48" ht="15.75">
      <c r="A39" s="157" t="s">
        <v>43</v>
      </c>
      <c r="B39" s="158" t="e">
        <f>Микро!#REF!+#REF!</f>
        <v>#REF!</v>
      </c>
      <c r="C39" s="159" t="e">
        <f>Малые!#REF!+#REF!</f>
        <v>#REF!</v>
      </c>
      <c r="D39" s="159" t="e">
        <f>Средние!#REF!+#REF!</f>
        <v>#REF!</v>
      </c>
      <c r="E39" s="159" t="e">
        <f t="shared" si="2"/>
        <v>#REF!</v>
      </c>
      <c r="F39" s="160" t="e">
        <f>Микро!#REF!</f>
        <v>#REF!</v>
      </c>
      <c r="G39" s="160" t="e">
        <f>Малые!#REF!</f>
        <v>#REF!</v>
      </c>
      <c r="H39" s="161" t="e">
        <f>Средние!#REF!</f>
        <v>#REF!</v>
      </c>
      <c r="I39" s="161" t="e">
        <f t="shared" si="3"/>
        <v>#REF!</v>
      </c>
      <c r="J39" s="162" t="e">
        <f>Микро!#REF!+#REF!+#REF!</f>
        <v>#REF!</v>
      </c>
      <c r="K39" s="162" t="e">
        <f>Малые!#REF!+#REF!+#REF!</f>
        <v>#REF!</v>
      </c>
      <c r="L39" s="159" t="e">
        <f>Средние!#REF!+#REF!+#REF!</f>
        <v>#REF!</v>
      </c>
      <c r="M39" s="159" t="e">
        <f>Самозанятые!#REF!</f>
        <v>#REF!</v>
      </c>
      <c r="N39" s="163" t="e">
        <f t="shared" si="4"/>
        <v>#REF!</v>
      </c>
      <c r="O39" s="164">
        <v>20061</v>
      </c>
      <c r="P39" s="165">
        <v>491</v>
      </c>
      <c r="Q39" s="166">
        <v>20</v>
      </c>
      <c r="R39" s="165">
        <v>20572</v>
      </c>
      <c r="S39" s="164">
        <v>83269630.299999997</v>
      </c>
      <c r="T39" s="167">
        <v>75355226</v>
      </c>
      <c r="U39" s="166">
        <v>17503793</v>
      </c>
      <c r="V39" s="168">
        <v>176128649.30000001</v>
      </c>
      <c r="W39" s="70"/>
    </row>
    <row r="40" spans="1:48" ht="16.5" thickBot="1">
      <c r="A40" s="169" t="s">
        <v>44</v>
      </c>
      <c r="B40" s="158" t="e">
        <f>Микро!#REF!+#REF!</f>
        <v>#REF!</v>
      </c>
      <c r="C40" s="159" t="e">
        <f>Малые!#REF!+#REF!</f>
        <v>#REF!</v>
      </c>
      <c r="D40" s="159" t="e">
        <f>Средние!#REF!+#REF!</f>
        <v>#REF!</v>
      </c>
      <c r="E40" s="159" t="e">
        <f t="shared" si="2"/>
        <v>#REF!</v>
      </c>
      <c r="F40" s="160" t="e">
        <f>Микро!#REF!</f>
        <v>#REF!</v>
      </c>
      <c r="G40" s="160" t="e">
        <f>Малые!#REF!</f>
        <v>#REF!</v>
      </c>
      <c r="H40" s="161" t="e">
        <f>Средние!#REF!</f>
        <v>#REF!</v>
      </c>
      <c r="I40" s="161" t="e">
        <f t="shared" si="3"/>
        <v>#REF!</v>
      </c>
      <c r="J40" s="162" t="e">
        <f>Микро!#REF!+#REF!+#REF!</f>
        <v>#REF!</v>
      </c>
      <c r="K40" s="162" t="e">
        <f>Малые!#REF!+#REF!+#REF!</f>
        <v>#REF!</v>
      </c>
      <c r="L40" s="159" t="e">
        <f>Средние!#REF!+#REF!+#REF!</f>
        <v>#REF!</v>
      </c>
      <c r="M40" s="159" t="e">
        <f>Самозанятые!#REF!</f>
        <v>#REF!</v>
      </c>
      <c r="N40" s="163" t="e">
        <f t="shared" si="4"/>
        <v>#REF!</v>
      </c>
      <c r="O40" s="170">
        <v>360</v>
      </c>
      <c r="P40" s="171">
        <v>3</v>
      </c>
      <c r="Q40" s="172">
        <v>0</v>
      </c>
      <c r="R40" s="171">
        <v>363</v>
      </c>
      <c r="S40" s="170">
        <v>393024.6</v>
      </c>
      <c r="T40" s="173">
        <v>295898</v>
      </c>
      <c r="U40" s="172">
        <v>0</v>
      </c>
      <c r="V40" s="174">
        <v>688922.6</v>
      </c>
      <c r="W40" s="70"/>
    </row>
    <row r="41" spans="1:48" ht="15.75" thickBo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</row>
    <row r="42" spans="1:48" ht="16.5" thickBot="1">
      <c r="A42" s="260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248" t="s">
        <v>166</v>
      </c>
      <c r="P42" s="249"/>
      <c r="Q42" s="249"/>
      <c r="R42" s="249"/>
      <c r="S42" s="249"/>
      <c r="T42" s="249"/>
      <c r="U42" s="249"/>
      <c r="V42" s="250"/>
      <c r="W42" s="70"/>
    </row>
    <row r="43" spans="1:48" ht="16.5" thickBot="1">
      <c r="A43" s="261"/>
      <c r="B43" s="262" t="s">
        <v>0</v>
      </c>
      <c r="C43" s="263"/>
      <c r="D43" s="263"/>
      <c r="E43" s="262"/>
      <c r="F43" s="264" t="s">
        <v>1</v>
      </c>
      <c r="G43" s="263"/>
      <c r="H43" s="263"/>
      <c r="I43" s="262"/>
      <c r="J43" s="264" t="s">
        <v>2</v>
      </c>
      <c r="K43" s="263"/>
      <c r="L43" s="263"/>
      <c r="M43" s="263"/>
      <c r="N43" s="263"/>
      <c r="O43" s="265" t="s">
        <v>165</v>
      </c>
      <c r="P43" s="266"/>
      <c r="Q43" s="266"/>
      <c r="R43" s="266"/>
      <c r="S43" s="267" t="s">
        <v>1</v>
      </c>
      <c r="T43" s="268"/>
      <c r="U43" s="268"/>
      <c r="V43" s="269"/>
    </row>
    <row r="44" spans="1:48" ht="16.5" thickBot="1">
      <c r="A44" s="261"/>
      <c r="B44" s="176" t="s">
        <v>3</v>
      </c>
      <c r="C44" s="177" t="s">
        <v>4</v>
      </c>
      <c r="D44" s="177" t="s">
        <v>5</v>
      </c>
      <c r="E44" s="177" t="s">
        <v>6</v>
      </c>
      <c r="F44" s="177" t="s">
        <v>3</v>
      </c>
      <c r="G44" s="177" t="s">
        <v>4</v>
      </c>
      <c r="H44" s="177" t="s">
        <v>5</v>
      </c>
      <c r="I44" s="177" t="s">
        <v>6</v>
      </c>
      <c r="J44" s="177" t="s">
        <v>3</v>
      </c>
      <c r="K44" s="177" t="s">
        <v>4</v>
      </c>
      <c r="L44" s="177" t="s">
        <v>5</v>
      </c>
      <c r="M44" s="177" t="s">
        <v>7</v>
      </c>
      <c r="N44" s="178" t="s">
        <v>6</v>
      </c>
      <c r="O44" s="23" t="s">
        <v>3</v>
      </c>
      <c r="P44" s="39" t="s">
        <v>4</v>
      </c>
      <c r="Q44" s="39" t="s">
        <v>5</v>
      </c>
      <c r="R44" s="40" t="s">
        <v>6</v>
      </c>
      <c r="S44" s="26" t="s">
        <v>3</v>
      </c>
      <c r="T44" s="41" t="s">
        <v>4</v>
      </c>
      <c r="U44" s="39" t="s">
        <v>5</v>
      </c>
      <c r="V44" s="40" t="s">
        <v>6</v>
      </c>
    </row>
    <row r="45" spans="1:48" ht="16.5" thickBot="1">
      <c r="A45" s="98" t="s">
        <v>46</v>
      </c>
      <c r="B45" s="179" t="e">
        <f t="shared" ref="B45:N45" si="5">B46+B50+B55+B75+B79+B84+B93+B99+B102+B109+B112+B114+B115+B116+B117+B118+B119+B120+B85</f>
        <v>#REF!</v>
      </c>
      <c r="C45" s="140" t="e">
        <f t="shared" si="5"/>
        <v>#REF!</v>
      </c>
      <c r="D45" s="140" t="e">
        <f t="shared" si="5"/>
        <v>#REF!</v>
      </c>
      <c r="E45" s="140" t="e">
        <f t="shared" si="5"/>
        <v>#REF!</v>
      </c>
      <c r="F45" s="140" t="e">
        <f t="shared" si="5"/>
        <v>#REF!</v>
      </c>
      <c r="G45" s="140" t="e">
        <f t="shared" si="5"/>
        <v>#REF!</v>
      </c>
      <c r="H45" s="140" t="e">
        <f t="shared" si="5"/>
        <v>#REF!</v>
      </c>
      <c r="I45" s="140" t="e">
        <f t="shared" si="5"/>
        <v>#REF!</v>
      </c>
      <c r="J45" s="140" t="e">
        <f t="shared" si="5"/>
        <v>#REF!</v>
      </c>
      <c r="K45" s="140" t="e">
        <f t="shared" si="5"/>
        <v>#REF!</v>
      </c>
      <c r="L45" s="140" t="e">
        <f t="shared" si="5"/>
        <v>#REF!</v>
      </c>
      <c r="M45" s="140">
        <f t="shared" si="5"/>
        <v>0</v>
      </c>
      <c r="N45" s="180" t="e">
        <f t="shared" si="5"/>
        <v>#REF!</v>
      </c>
      <c r="O45" s="142">
        <v>40763</v>
      </c>
      <c r="P45" s="142">
        <v>851</v>
      </c>
      <c r="Q45" s="142">
        <v>46</v>
      </c>
      <c r="R45" s="142">
        <v>41660</v>
      </c>
      <c r="S45" s="142">
        <v>393349794.00213724</v>
      </c>
      <c r="T45" s="143">
        <v>168367318.0195781</v>
      </c>
      <c r="U45" s="142">
        <v>60449549.035531417</v>
      </c>
      <c r="V45" s="144">
        <v>622166661.0572468</v>
      </c>
    </row>
    <row r="46" spans="1:48" ht="63">
      <c r="A46" s="181" t="s">
        <v>47</v>
      </c>
      <c r="B46" s="182" t="e">
        <f>Микро!#REF!+#REF!</f>
        <v>#REF!</v>
      </c>
      <c r="C46" s="183" t="e">
        <f>Малые!#REF!+#REF!</f>
        <v>#REF!</v>
      </c>
      <c r="D46" s="183" t="e">
        <f>Средние!#REF!+#REF!</f>
        <v>#REF!</v>
      </c>
      <c r="E46" s="183" t="e">
        <f t="shared" ref="E46:E109" si="6">B46+C46+D46</f>
        <v>#REF!</v>
      </c>
      <c r="F46" s="183" t="e">
        <f>Микро!#REF!+#REF!</f>
        <v>#REF!</v>
      </c>
      <c r="G46" s="183" t="e">
        <f>Малые!#REF!+#REF!</f>
        <v>#REF!</v>
      </c>
      <c r="H46" s="183" t="e">
        <f>Средние!B47+#REF!</f>
        <v>#REF!</v>
      </c>
      <c r="I46" s="183" t="e">
        <f t="shared" ref="I46:I109" si="7">F46+G46+H46</f>
        <v>#REF!</v>
      </c>
      <c r="J46" s="183" t="e">
        <f>Микро!#REF!+#REF!</f>
        <v>#REF!</v>
      </c>
      <c r="K46" s="183" t="e">
        <f>Малые!#REF!+#REF!</f>
        <v>#REF!</v>
      </c>
      <c r="L46" s="183" t="e">
        <f>Средние!#REF!+#REF!</f>
        <v>#REF!</v>
      </c>
      <c r="M46" s="183"/>
      <c r="N46" s="184" t="e">
        <f t="shared" ref="N46:N109" si="8">J46+K46+L46+M46</f>
        <v>#REF!</v>
      </c>
      <c r="O46" s="185">
        <v>3467</v>
      </c>
      <c r="P46" s="185">
        <v>37</v>
      </c>
      <c r="Q46" s="185">
        <v>2</v>
      </c>
      <c r="R46" s="185">
        <v>3506</v>
      </c>
      <c r="S46" s="185">
        <v>7527431.9794533029</v>
      </c>
      <c r="T46" s="186">
        <v>965369.1</v>
      </c>
      <c r="U46" s="185">
        <v>0</v>
      </c>
      <c r="V46" s="187">
        <v>8492801.0794533025</v>
      </c>
      <c r="W46" s="188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63">
      <c r="A47" s="189" t="s">
        <v>48</v>
      </c>
      <c r="B47" s="188" t="e">
        <f>Микро!#REF!+#REF!</f>
        <v>#REF!</v>
      </c>
      <c r="C47" s="190" t="e">
        <f>Малые!#REF!+#REF!</f>
        <v>#REF!</v>
      </c>
      <c r="D47" s="190" t="e">
        <f>Средние!#REF!+#REF!</f>
        <v>#REF!</v>
      </c>
      <c r="E47" s="190" t="e">
        <f t="shared" si="6"/>
        <v>#REF!</v>
      </c>
      <c r="F47" s="190" t="e">
        <f>Микро!#REF!+#REF!</f>
        <v>#REF!</v>
      </c>
      <c r="G47" s="190" t="e">
        <f>Малые!#REF!+#REF!</f>
        <v>#REF!</v>
      </c>
      <c r="H47" s="190" t="e">
        <f>Средние!B48+#REF!</f>
        <v>#REF!</v>
      </c>
      <c r="I47" s="190" t="e">
        <f t="shared" si="7"/>
        <v>#REF!</v>
      </c>
      <c r="J47" s="190" t="e">
        <f>Микро!#REF!+#REF!</f>
        <v>#REF!</v>
      </c>
      <c r="K47" s="190" t="e">
        <f>Малые!#REF!+#REF!</f>
        <v>#REF!</v>
      </c>
      <c r="L47" s="190" t="e">
        <f>Средние!#REF!+#REF!</f>
        <v>#REF!</v>
      </c>
      <c r="M47" s="190"/>
      <c r="N47" s="191" t="e">
        <f t="shared" si="8"/>
        <v>#REF!</v>
      </c>
      <c r="O47" s="192">
        <v>3006</v>
      </c>
      <c r="P47" s="192">
        <v>34</v>
      </c>
      <c r="Q47" s="192">
        <v>1</v>
      </c>
      <c r="R47" s="192">
        <v>3041</v>
      </c>
      <c r="S47" s="192">
        <v>1109191.2</v>
      </c>
      <c r="T47" s="193">
        <v>720584.1</v>
      </c>
      <c r="U47" s="192">
        <v>0</v>
      </c>
      <c r="V47" s="194">
        <v>1829775.2999999998</v>
      </c>
      <c r="W47" s="188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t="15.75">
      <c r="A48" s="195" t="s">
        <v>49</v>
      </c>
      <c r="B48" s="188" t="e">
        <f>Микро!#REF!+#REF!</f>
        <v>#REF!</v>
      </c>
      <c r="C48" s="190" t="e">
        <f>Малые!#REF!+#REF!</f>
        <v>#REF!</v>
      </c>
      <c r="D48" s="190" t="e">
        <f>Средние!#REF!+#REF!</f>
        <v>#REF!</v>
      </c>
      <c r="E48" s="190" t="e">
        <f t="shared" si="6"/>
        <v>#REF!</v>
      </c>
      <c r="F48" s="190" t="e">
        <f>Микро!#REF!+#REF!</f>
        <v>#REF!</v>
      </c>
      <c r="G48" s="190" t="e">
        <f>Малые!#REF!+#REF!</f>
        <v>#REF!</v>
      </c>
      <c r="H48" s="190" t="e">
        <f>Средние!B49+#REF!</f>
        <v>#REF!</v>
      </c>
      <c r="I48" s="190" t="e">
        <f t="shared" si="7"/>
        <v>#REF!</v>
      </c>
      <c r="J48" s="190" t="e">
        <f>Микро!#REF!+#REF!</f>
        <v>#REF!</v>
      </c>
      <c r="K48" s="190" t="e">
        <f>Малые!#REF!+#REF!</f>
        <v>#REF!</v>
      </c>
      <c r="L48" s="190" t="e">
        <f>Средние!#REF!+#REF!</f>
        <v>#REF!</v>
      </c>
      <c r="M48" s="190"/>
      <c r="N48" s="191" t="e">
        <f t="shared" si="8"/>
        <v>#REF!</v>
      </c>
      <c r="O48" s="192">
        <v>318</v>
      </c>
      <c r="P48" s="192">
        <v>1</v>
      </c>
      <c r="Q48" s="192">
        <v>0</v>
      </c>
      <c r="R48" s="192">
        <v>319</v>
      </c>
      <c r="S48" s="192">
        <v>627650.80000000005</v>
      </c>
      <c r="T48" s="193">
        <v>92263</v>
      </c>
      <c r="U48" s="192">
        <v>0</v>
      </c>
      <c r="V48" s="194">
        <v>719913.8</v>
      </c>
      <c r="W48" s="188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15.75">
      <c r="A49" s="189" t="s">
        <v>50</v>
      </c>
      <c r="B49" s="188" t="e">
        <f>Микро!#REF!+#REF!</f>
        <v>#REF!</v>
      </c>
      <c r="C49" s="190" t="e">
        <f>Малые!#REF!+#REF!</f>
        <v>#REF!</v>
      </c>
      <c r="D49" s="190" t="e">
        <f>Средние!#REF!+#REF!</f>
        <v>#REF!</v>
      </c>
      <c r="E49" s="190" t="e">
        <f t="shared" si="6"/>
        <v>#REF!</v>
      </c>
      <c r="F49" s="190" t="e">
        <f>Микро!#REF!+#REF!</f>
        <v>#REF!</v>
      </c>
      <c r="G49" s="190" t="e">
        <f>Малые!#REF!+#REF!</f>
        <v>#REF!</v>
      </c>
      <c r="H49" s="190" t="e">
        <f>Средние!B50+#REF!</f>
        <v>#REF!</v>
      </c>
      <c r="I49" s="190" t="e">
        <f t="shared" si="7"/>
        <v>#REF!</v>
      </c>
      <c r="J49" s="190" t="e">
        <f>Микро!#REF!+#REF!</f>
        <v>#REF!</v>
      </c>
      <c r="K49" s="190" t="e">
        <f>Малые!#REF!+#REF!</f>
        <v>#REF!</v>
      </c>
      <c r="L49" s="190" t="e">
        <f>Средние!#REF!+#REF!</f>
        <v>#REF!</v>
      </c>
      <c r="M49" s="190"/>
      <c r="N49" s="191" t="e">
        <f t="shared" si="8"/>
        <v>#REF!</v>
      </c>
      <c r="O49" s="192">
        <v>143</v>
      </c>
      <c r="P49" s="192">
        <v>2</v>
      </c>
      <c r="Q49" s="192">
        <v>1</v>
      </c>
      <c r="R49" s="192">
        <v>146</v>
      </c>
      <c r="S49" s="192">
        <v>161325.1</v>
      </c>
      <c r="T49" s="193">
        <v>152522</v>
      </c>
      <c r="U49" s="192">
        <v>0</v>
      </c>
      <c r="V49" s="194">
        <v>313847.09999999998</v>
      </c>
      <c r="W49" s="188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31.5">
      <c r="A50" s="196" t="s">
        <v>51</v>
      </c>
      <c r="B50" s="188" t="e">
        <f>Микро!#REF!+#REF!</f>
        <v>#REF!</v>
      </c>
      <c r="C50" s="190" t="e">
        <f>Малые!#REF!+#REF!</f>
        <v>#REF!</v>
      </c>
      <c r="D50" s="190" t="e">
        <f>Средние!#REF!+#REF!</f>
        <v>#REF!</v>
      </c>
      <c r="E50" s="190" t="e">
        <f t="shared" si="6"/>
        <v>#REF!</v>
      </c>
      <c r="F50" s="190" t="e">
        <f>Микро!#REF!+#REF!</f>
        <v>#REF!</v>
      </c>
      <c r="G50" s="190" t="e">
        <f>Малые!#REF!+#REF!</f>
        <v>#REF!</v>
      </c>
      <c r="H50" s="190" t="e">
        <f>Средние!B51+#REF!</f>
        <v>#REF!</v>
      </c>
      <c r="I50" s="190" t="e">
        <f t="shared" si="7"/>
        <v>#REF!</v>
      </c>
      <c r="J50" s="190" t="e">
        <f>Микро!#REF!+#REF!</f>
        <v>#REF!</v>
      </c>
      <c r="K50" s="190" t="e">
        <f>Малые!#REF!+#REF!</f>
        <v>#REF!</v>
      </c>
      <c r="L50" s="190" t="e">
        <f>Средние!#REF!+#REF!</f>
        <v>#REF!</v>
      </c>
      <c r="M50" s="190"/>
      <c r="N50" s="191" t="e">
        <f t="shared" si="8"/>
        <v>#REF!</v>
      </c>
      <c r="O50" s="192">
        <v>556</v>
      </c>
      <c r="P50" s="192">
        <v>38</v>
      </c>
      <c r="Q50" s="192">
        <v>10</v>
      </c>
      <c r="R50" s="192">
        <v>604</v>
      </c>
      <c r="S50" s="192">
        <v>6875119.6703800438</v>
      </c>
      <c r="T50" s="193">
        <v>16978722</v>
      </c>
      <c r="U50" s="192">
        <v>24761908</v>
      </c>
      <c r="V50" s="194">
        <v>48615749.670380041</v>
      </c>
      <c r="W50" s="188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.75">
      <c r="A51" s="189" t="s">
        <v>52</v>
      </c>
      <c r="B51" s="188" t="e">
        <f>Микро!#REF!+#REF!</f>
        <v>#REF!</v>
      </c>
      <c r="C51" s="190" t="e">
        <f>Малые!#REF!+#REF!</f>
        <v>#REF!</v>
      </c>
      <c r="D51" s="190" t="e">
        <f>Средние!#REF!+#REF!</f>
        <v>#REF!</v>
      </c>
      <c r="E51" s="190" t="e">
        <f t="shared" si="6"/>
        <v>#REF!</v>
      </c>
      <c r="F51" s="190" t="e">
        <f>Микро!#REF!+#REF!</f>
        <v>#REF!</v>
      </c>
      <c r="G51" s="190" t="e">
        <f>Малые!#REF!+#REF!</f>
        <v>#REF!</v>
      </c>
      <c r="H51" s="190" t="e">
        <f>Средние!B52+#REF!</f>
        <v>#REF!</v>
      </c>
      <c r="I51" s="190" t="e">
        <f t="shared" si="7"/>
        <v>#REF!</v>
      </c>
      <c r="J51" s="190" t="e">
        <f>Микро!#REF!+#REF!</f>
        <v>#REF!</v>
      </c>
      <c r="K51" s="190" t="e">
        <f>Малые!#REF!+#REF!</f>
        <v>#REF!</v>
      </c>
      <c r="L51" s="190" t="e">
        <f>Средние!#REF!+#REF!</f>
        <v>#REF!</v>
      </c>
      <c r="M51" s="190"/>
      <c r="N51" s="191" t="e">
        <f t="shared" si="8"/>
        <v>#REF!</v>
      </c>
      <c r="O51" s="192">
        <v>8</v>
      </c>
      <c r="P51" s="192">
        <v>3</v>
      </c>
      <c r="Q51" s="192">
        <v>0</v>
      </c>
      <c r="R51" s="192">
        <v>11</v>
      </c>
      <c r="S51" s="192">
        <v>1005933.8</v>
      </c>
      <c r="T51" s="193">
        <v>9081664.5</v>
      </c>
      <c r="U51" s="192">
        <v>0</v>
      </c>
      <c r="V51" s="194">
        <v>10087598.300000001</v>
      </c>
      <c r="W51" s="188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.75">
      <c r="A52" s="195" t="s">
        <v>53</v>
      </c>
      <c r="B52" s="188" t="e">
        <f>Микро!#REF!+#REF!</f>
        <v>#REF!</v>
      </c>
      <c r="C52" s="190" t="e">
        <f>Малые!#REF!+#REF!</f>
        <v>#REF!</v>
      </c>
      <c r="D52" s="190" t="e">
        <f>Средние!#REF!+#REF!</f>
        <v>#REF!</v>
      </c>
      <c r="E52" s="190" t="e">
        <f t="shared" si="6"/>
        <v>#REF!</v>
      </c>
      <c r="F52" s="190" t="e">
        <f>Микро!#REF!+#REF!</f>
        <v>#REF!</v>
      </c>
      <c r="G52" s="190" t="e">
        <f>Малые!#REF!+#REF!</f>
        <v>#REF!</v>
      </c>
      <c r="H52" s="190" t="e">
        <f>Средние!B53+#REF!</f>
        <v>#REF!</v>
      </c>
      <c r="I52" s="190" t="e">
        <f t="shared" si="7"/>
        <v>#REF!</v>
      </c>
      <c r="J52" s="190" t="e">
        <f>Микро!#REF!+#REF!</f>
        <v>#REF!</v>
      </c>
      <c r="K52" s="190" t="e">
        <f>Малые!#REF!+#REF!</f>
        <v>#REF!</v>
      </c>
      <c r="L52" s="190" t="e">
        <f>Средние!#REF!+#REF!</f>
        <v>#REF!</v>
      </c>
      <c r="M52" s="190"/>
      <c r="N52" s="191" t="e">
        <f t="shared" si="8"/>
        <v>#REF!</v>
      </c>
      <c r="O52" s="192">
        <v>389</v>
      </c>
      <c r="P52" s="192">
        <v>0</v>
      </c>
      <c r="Q52" s="192">
        <v>0</v>
      </c>
      <c r="R52" s="192">
        <v>389</v>
      </c>
      <c r="S52" s="192">
        <v>4275072.8</v>
      </c>
      <c r="T52" s="193">
        <v>7114593.9000000004</v>
      </c>
      <c r="U52" s="192">
        <v>21606790</v>
      </c>
      <c r="V52" s="194">
        <v>32996456.699999999</v>
      </c>
      <c r="W52" s="188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31.5">
      <c r="A53" s="189" t="s">
        <v>54</v>
      </c>
      <c r="B53" s="188" t="e">
        <f>Микро!#REF!+#REF!</f>
        <v>#REF!</v>
      </c>
      <c r="C53" s="190" t="e">
        <f>Малые!#REF!+#REF!</f>
        <v>#REF!</v>
      </c>
      <c r="D53" s="190" t="e">
        <f>Средние!#REF!+#REF!</f>
        <v>#REF!</v>
      </c>
      <c r="E53" s="190" t="e">
        <f t="shared" si="6"/>
        <v>#REF!</v>
      </c>
      <c r="F53" s="190" t="e">
        <f>Микро!#REF!+#REF!</f>
        <v>#REF!</v>
      </c>
      <c r="G53" s="190" t="e">
        <f>Малые!#REF!+#REF!</f>
        <v>#REF!</v>
      </c>
      <c r="H53" s="190" t="e">
        <f>Средние!B54+#REF!</f>
        <v>#REF!</v>
      </c>
      <c r="I53" s="190" t="e">
        <f t="shared" si="7"/>
        <v>#REF!</v>
      </c>
      <c r="J53" s="190" t="e">
        <f>Микро!#REF!+#REF!</f>
        <v>#REF!</v>
      </c>
      <c r="K53" s="190" t="e">
        <f>Малые!#REF!+#REF!</f>
        <v>#REF!</v>
      </c>
      <c r="L53" s="190" t="e">
        <f>Средние!#REF!+#REF!</f>
        <v>#REF!</v>
      </c>
      <c r="M53" s="190"/>
      <c r="N53" s="191" t="e">
        <f t="shared" si="8"/>
        <v>#REF!</v>
      </c>
      <c r="O53" s="192">
        <v>133</v>
      </c>
      <c r="P53" s="192">
        <v>35</v>
      </c>
      <c r="Q53" s="192">
        <v>9</v>
      </c>
      <c r="R53" s="192">
        <v>177</v>
      </c>
      <c r="S53" s="192">
        <v>1168515.2</v>
      </c>
      <c r="T53" s="193">
        <v>782463.6</v>
      </c>
      <c r="U53" s="192">
        <v>0</v>
      </c>
      <c r="V53" s="194">
        <v>1950978.7999999998</v>
      </c>
      <c r="W53" s="188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31.5">
      <c r="A54" s="195" t="s">
        <v>55</v>
      </c>
      <c r="B54" s="188" t="e">
        <f>Микро!#REF!+#REF!</f>
        <v>#REF!</v>
      </c>
      <c r="C54" s="190" t="e">
        <f>Малые!#REF!+#REF!</f>
        <v>#REF!</v>
      </c>
      <c r="D54" s="190" t="e">
        <f>Средние!#REF!+#REF!</f>
        <v>#REF!</v>
      </c>
      <c r="E54" s="190" t="e">
        <f t="shared" si="6"/>
        <v>#REF!</v>
      </c>
      <c r="F54" s="190" t="e">
        <f>Микро!#REF!+#REF!</f>
        <v>#REF!</v>
      </c>
      <c r="G54" s="190" t="e">
        <f>Малые!#REF!+#REF!</f>
        <v>#REF!</v>
      </c>
      <c r="H54" s="190" t="e">
        <f>Средние!B55+#REF!</f>
        <v>#REF!</v>
      </c>
      <c r="I54" s="190" t="e">
        <f t="shared" si="7"/>
        <v>#REF!</v>
      </c>
      <c r="J54" s="190" t="e">
        <f>Микро!#REF!+#REF!</f>
        <v>#REF!</v>
      </c>
      <c r="K54" s="190" t="e">
        <f>Малые!#REF!+#REF!</f>
        <v>#REF!</v>
      </c>
      <c r="L54" s="190" t="e">
        <f>Средние!#REF!+#REF!</f>
        <v>#REF!</v>
      </c>
      <c r="M54" s="190"/>
      <c r="N54" s="191" t="e">
        <f t="shared" si="8"/>
        <v>#REF!</v>
      </c>
      <c r="O54" s="192">
        <v>26</v>
      </c>
      <c r="P54" s="192">
        <v>0</v>
      </c>
      <c r="Q54" s="192">
        <v>1</v>
      </c>
      <c r="R54" s="192">
        <v>27</v>
      </c>
      <c r="S54" s="192">
        <v>354841.8</v>
      </c>
      <c r="T54" s="193">
        <v>0</v>
      </c>
      <c r="U54" s="192">
        <v>0</v>
      </c>
      <c r="V54" s="194">
        <v>354841.8</v>
      </c>
      <c r="W54" s="188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31.5">
      <c r="A55" s="197" t="s">
        <v>56</v>
      </c>
      <c r="B55" s="188" t="e">
        <f>Микро!#REF!+#REF!</f>
        <v>#REF!</v>
      </c>
      <c r="C55" s="190" t="e">
        <f>Малые!#REF!+#REF!</f>
        <v>#REF!</v>
      </c>
      <c r="D55" s="190" t="e">
        <f>Средние!#REF!+#REF!</f>
        <v>#REF!</v>
      </c>
      <c r="E55" s="190" t="e">
        <f t="shared" si="6"/>
        <v>#REF!</v>
      </c>
      <c r="F55" s="190" t="e">
        <f>Микро!#REF!+#REF!</f>
        <v>#REF!</v>
      </c>
      <c r="G55" s="190" t="e">
        <f>Малые!#REF!+#REF!</f>
        <v>#REF!</v>
      </c>
      <c r="H55" s="190" t="e">
        <f>Средние!B56+#REF!</f>
        <v>#REF!</v>
      </c>
      <c r="I55" s="190" t="e">
        <f t="shared" si="7"/>
        <v>#REF!</v>
      </c>
      <c r="J55" s="190" t="e">
        <f>Микро!#REF!+#REF!</f>
        <v>#REF!</v>
      </c>
      <c r="K55" s="190" t="e">
        <f>Малые!#REF!+#REF!</f>
        <v>#REF!</v>
      </c>
      <c r="L55" s="190" t="e">
        <f>Средние!#REF!+#REF!</f>
        <v>#REF!</v>
      </c>
      <c r="M55" s="190"/>
      <c r="N55" s="191" t="e">
        <f t="shared" si="8"/>
        <v>#REF!</v>
      </c>
      <c r="O55" s="192">
        <v>2470</v>
      </c>
      <c r="P55" s="192">
        <v>74</v>
      </c>
      <c r="Q55" s="192">
        <v>5</v>
      </c>
      <c r="R55" s="192">
        <v>2549</v>
      </c>
      <c r="S55" s="192">
        <v>19931899.884284567</v>
      </c>
      <c r="T55" s="193">
        <v>11231506.708748469</v>
      </c>
      <c r="U55" s="192">
        <v>5510077</v>
      </c>
      <c r="V55" s="194">
        <v>36673483.593033038</v>
      </c>
      <c r="W55" s="188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31.5">
      <c r="A56" s="195" t="s">
        <v>57</v>
      </c>
      <c r="B56" s="188" t="e">
        <f>Микро!#REF!+#REF!</f>
        <v>#REF!</v>
      </c>
      <c r="C56" s="190" t="e">
        <f>Малые!#REF!+#REF!</f>
        <v>#REF!</v>
      </c>
      <c r="D56" s="190" t="e">
        <f>Средние!#REF!+#REF!</f>
        <v>#REF!</v>
      </c>
      <c r="E56" s="190" t="e">
        <f t="shared" si="6"/>
        <v>#REF!</v>
      </c>
      <c r="F56" s="190" t="e">
        <f>Микро!#REF!+#REF!</f>
        <v>#REF!</v>
      </c>
      <c r="G56" s="190" t="e">
        <f>Малые!#REF!+#REF!</f>
        <v>#REF!</v>
      </c>
      <c r="H56" s="190" t="e">
        <f>Средние!B57+#REF!</f>
        <v>#REF!</v>
      </c>
      <c r="I56" s="190" t="e">
        <f t="shared" si="7"/>
        <v>#REF!</v>
      </c>
      <c r="J56" s="190" t="e">
        <f>Микро!#REF!+#REF!</f>
        <v>#REF!</v>
      </c>
      <c r="K56" s="190" t="e">
        <f>Малые!#REF!+#REF!</f>
        <v>#REF!</v>
      </c>
      <c r="L56" s="190" t="e">
        <f>Средние!#REF!+#REF!</f>
        <v>#REF!</v>
      </c>
      <c r="M56" s="190"/>
      <c r="N56" s="191" t="e">
        <f t="shared" si="8"/>
        <v>#REF!</v>
      </c>
      <c r="O56" s="192">
        <v>705</v>
      </c>
      <c r="P56" s="192">
        <v>38</v>
      </c>
      <c r="Q56" s="192">
        <v>3</v>
      </c>
      <c r="R56" s="192">
        <v>746</v>
      </c>
      <c r="S56" s="192">
        <v>1926927.8</v>
      </c>
      <c r="T56" s="193">
        <v>4305342.9000000004</v>
      </c>
      <c r="U56" s="192">
        <v>3822613</v>
      </c>
      <c r="V56" s="194">
        <v>10054883.699999999</v>
      </c>
      <c r="W56" s="188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.75">
      <c r="A57" s="189" t="s">
        <v>58</v>
      </c>
      <c r="B57" s="188" t="e">
        <f>Микро!#REF!+#REF!</f>
        <v>#REF!</v>
      </c>
      <c r="C57" s="190" t="e">
        <f>Малые!#REF!+#REF!</f>
        <v>#REF!</v>
      </c>
      <c r="D57" s="190" t="e">
        <f>Средние!#REF!+#REF!</f>
        <v>#REF!</v>
      </c>
      <c r="E57" s="190" t="e">
        <f t="shared" si="6"/>
        <v>#REF!</v>
      </c>
      <c r="F57" s="190" t="e">
        <f>Микро!#REF!+#REF!</f>
        <v>#REF!</v>
      </c>
      <c r="G57" s="190" t="e">
        <f>Малые!#REF!+#REF!</f>
        <v>#REF!</v>
      </c>
      <c r="H57" s="190" t="e">
        <f>Средние!B58+#REF!</f>
        <v>#REF!</v>
      </c>
      <c r="I57" s="190" t="e">
        <f t="shared" si="7"/>
        <v>#REF!</v>
      </c>
      <c r="J57" s="190" t="e">
        <f>Микро!#REF!+#REF!</f>
        <v>#REF!</v>
      </c>
      <c r="K57" s="190" t="e">
        <f>Малые!#REF!+#REF!</f>
        <v>#REF!</v>
      </c>
      <c r="L57" s="190" t="e">
        <f>Средние!#REF!+#REF!</f>
        <v>#REF!</v>
      </c>
      <c r="M57" s="190"/>
      <c r="N57" s="191" t="e">
        <f t="shared" si="8"/>
        <v>#REF!</v>
      </c>
      <c r="O57" s="192">
        <v>90</v>
      </c>
      <c r="P57" s="192">
        <v>1</v>
      </c>
      <c r="Q57" s="192">
        <v>0</v>
      </c>
      <c r="R57" s="192">
        <v>91</v>
      </c>
      <c r="S57" s="192">
        <v>149567.29999999999</v>
      </c>
      <c r="T57" s="193">
        <v>0</v>
      </c>
      <c r="U57" s="192">
        <v>0</v>
      </c>
      <c r="V57" s="194">
        <v>149567.29999999999</v>
      </c>
      <c r="W57" s="188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31.5">
      <c r="A58" s="195" t="s">
        <v>59</v>
      </c>
      <c r="B58" s="188" t="e">
        <f>Микро!#REF!+#REF!</f>
        <v>#REF!</v>
      </c>
      <c r="C58" s="190" t="e">
        <f>Малые!#REF!+#REF!</f>
        <v>#REF!</v>
      </c>
      <c r="D58" s="190" t="e">
        <f>Средние!#REF!+#REF!</f>
        <v>#REF!</v>
      </c>
      <c r="E58" s="190" t="e">
        <f t="shared" si="6"/>
        <v>#REF!</v>
      </c>
      <c r="F58" s="190" t="e">
        <f>Микро!#REF!+#REF!</f>
        <v>#REF!</v>
      </c>
      <c r="G58" s="190" t="e">
        <f>Малые!#REF!+#REF!</f>
        <v>#REF!</v>
      </c>
      <c r="H58" s="190" t="e">
        <f>Средние!B59+#REF!</f>
        <v>#REF!</v>
      </c>
      <c r="I58" s="190" t="e">
        <f t="shared" si="7"/>
        <v>#REF!</v>
      </c>
      <c r="J58" s="190" t="e">
        <f>Микро!#REF!+#REF!</f>
        <v>#REF!</v>
      </c>
      <c r="K58" s="190" t="e">
        <f>Малые!#REF!+#REF!</f>
        <v>#REF!</v>
      </c>
      <c r="L58" s="190" t="e">
        <f>Средние!#REF!+#REF!</f>
        <v>#REF!</v>
      </c>
      <c r="M58" s="190"/>
      <c r="N58" s="191" t="e">
        <f t="shared" si="8"/>
        <v>#REF!</v>
      </c>
      <c r="O58" s="192">
        <v>35</v>
      </c>
      <c r="P58" s="192">
        <v>0</v>
      </c>
      <c r="Q58" s="192">
        <v>0</v>
      </c>
      <c r="R58" s="192">
        <v>35</v>
      </c>
      <c r="S58" s="192">
        <v>0</v>
      </c>
      <c r="T58" s="193">
        <v>0</v>
      </c>
      <c r="U58" s="192">
        <v>0</v>
      </c>
      <c r="V58" s="194">
        <v>0</v>
      </c>
      <c r="W58" s="188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.75">
      <c r="A59" s="189" t="s">
        <v>60</v>
      </c>
      <c r="B59" s="188" t="e">
        <f>Микро!#REF!+#REF!</f>
        <v>#REF!</v>
      </c>
      <c r="C59" s="190" t="e">
        <f>Малые!#REF!+#REF!</f>
        <v>#REF!</v>
      </c>
      <c r="D59" s="190" t="e">
        <f>Средние!#REF!+#REF!</f>
        <v>#REF!</v>
      </c>
      <c r="E59" s="190" t="e">
        <f t="shared" si="6"/>
        <v>#REF!</v>
      </c>
      <c r="F59" s="190" t="e">
        <f>Микро!#REF!+#REF!</f>
        <v>#REF!</v>
      </c>
      <c r="G59" s="190" t="e">
        <f>Малые!#REF!+#REF!</f>
        <v>#REF!</v>
      </c>
      <c r="H59" s="190" t="e">
        <f>Средние!B60+#REF!</f>
        <v>#REF!</v>
      </c>
      <c r="I59" s="190" t="e">
        <f t="shared" si="7"/>
        <v>#REF!</v>
      </c>
      <c r="J59" s="190" t="e">
        <f>Микро!#REF!+#REF!</f>
        <v>#REF!</v>
      </c>
      <c r="K59" s="190" t="e">
        <f>Малые!#REF!+#REF!</f>
        <v>#REF!</v>
      </c>
      <c r="L59" s="190" t="e">
        <f>Средние!#REF!+#REF!</f>
        <v>#REF!</v>
      </c>
      <c r="M59" s="190"/>
      <c r="N59" s="191" t="e">
        <f t="shared" si="8"/>
        <v>#REF!</v>
      </c>
      <c r="O59" s="192">
        <v>158</v>
      </c>
      <c r="P59" s="192">
        <v>1</v>
      </c>
      <c r="Q59" s="192">
        <v>0</v>
      </c>
      <c r="R59" s="192">
        <v>159</v>
      </c>
      <c r="S59" s="192">
        <v>256241.5</v>
      </c>
      <c r="T59" s="193">
        <v>3679</v>
      </c>
      <c r="U59" s="192">
        <v>0</v>
      </c>
      <c r="V59" s="194">
        <v>259920.5</v>
      </c>
      <c r="W59" s="188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31.5">
      <c r="A60" s="195" t="s">
        <v>61</v>
      </c>
      <c r="B60" s="188" t="e">
        <f>Микро!#REF!+#REF!</f>
        <v>#REF!</v>
      </c>
      <c r="C60" s="190" t="e">
        <f>Малые!#REF!+#REF!</f>
        <v>#REF!</v>
      </c>
      <c r="D60" s="190" t="e">
        <f>Средние!#REF!+#REF!</f>
        <v>#REF!</v>
      </c>
      <c r="E60" s="190" t="e">
        <f t="shared" si="6"/>
        <v>#REF!</v>
      </c>
      <c r="F60" s="190" t="e">
        <f>Микро!#REF!+#REF!</f>
        <v>#REF!</v>
      </c>
      <c r="G60" s="190" t="e">
        <f>Малые!#REF!+#REF!</f>
        <v>#REF!</v>
      </c>
      <c r="H60" s="190" t="e">
        <f>Средние!B61+#REF!</f>
        <v>#REF!</v>
      </c>
      <c r="I60" s="190" t="e">
        <f t="shared" si="7"/>
        <v>#REF!</v>
      </c>
      <c r="J60" s="190" t="e">
        <f>Микро!#REF!+#REF!</f>
        <v>#REF!</v>
      </c>
      <c r="K60" s="190" t="e">
        <f>Малые!#REF!+#REF!</f>
        <v>#REF!</v>
      </c>
      <c r="L60" s="190" t="e">
        <f>Средние!#REF!+#REF!</f>
        <v>#REF!</v>
      </c>
      <c r="M60" s="190"/>
      <c r="N60" s="191" t="e">
        <f t="shared" si="8"/>
        <v>#REF!</v>
      </c>
      <c r="O60" s="192">
        <v>7</v>
      </c>
      <c r="P60" s="192">
        <v>0</v>
      </c>
      <c r="Q60" s="192">
        <v>0</v>
      </c>
      <c r="R60" s="192">
        <v>7</v>
      </c>
      <c r="S60" s="192">
        <v>0</v>
      </c>
      <c r="T60" s="193">
        <v>0</v>
      </c>
      <c r="U60" s="192">
        <v>0</v>
      </c>
      <c r="V60" s="194">
        <v>0</v>
      </c>
      <c r="W60" s="188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78.75">
      <c r="A61" s="189" t="s">
        <v>62</v>
      </c>
      <c r="B61" s="188" t="e">
        <f>Микро!#REF!+#REF!</f>
        <v>#REF!</v>
      </c>
      <c r="C61" s="190" t="e">
        <f>Малые!#REF!+#REF!</f>
        <v>#REF!</v>
      </c>
      <c r="D61" s="190" t="e">
        <f>Средние!#REF!+#REF!</f>
        <v>#REF!</v>
      </c>
      <c r="E61" s="190" t="e">
        <f t="shared" si="6"/>
        <v>#REF!</v>
      </c>
      <c r="F61" s="190" t="e">
        <f>Микро!#REF!+#REF!</f>
        <v>#REF!</v>
      </c>
      <c r="G61" s="190" t="e">
        <f>Малые!#REF!+#REF!</f>
        <v>#REF!</v>
      </c>
      <c r="H61" s="190" t="e">
        <f>Средние!B62+#REF!</f>
        <v>#REF!</v>
      </c>
      <c r="I61" s="190" t="e">
        <f t="shared" si="7"/>
        <v>#REF!</v>
      </c>
      <c r="J61" s="190" t="e">
        <f>Микро!#REF!+#REF!</f>
        <v>#REF!</v>
      </c>
      <c r="K61" s="190" t="e">
        <f>Малые!#REF!+#REF!</f>
        <v>#REF!</v>
      </c>
      <c r="L61" s="190" t="e">
        <f>Средние!#REF!+#REF!</f>
        <v>#REF!</v>
      </c>
      <c r="M61" s="190"/>
      <c r="N61" s="191" t="e">
        <f t="shared" si="8"/>
        <v>#REF!</v>
      </c>
      <c r="O61" s="192">
        <v>176</v>
      </c>
      <c r="P61" s="192">
        <v>1</v>
      </c>
      <c r="Q61" s="192">
        <v>1</v>
      </c>
      <c r="R61" s="192">
        <v>178</v>
      </c>
      <c r="S61" s="192">
        <v>778370</v>
      </c>
      <c r="T61" s="193">
        <v>115323.5</v>
      </c>
      <c r="U61" s="192">
        <v>0</v>
      </c>
      <c r="V61" s="194">
        <v>893693.5</v>
      </c>
      <c r="W61" s="188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31.5">
      <c r="A62" s="195" t="s">
        <v>63</v>
      </c>
      <c r="B62" s="188" t="e">
        <f>Микро!#REF!+#REF!</f>
        <v>#REF!</v>
      </c>
      <c r="C62" s="190" t="e">
        <f>Малые!#REF!+#REF!</f>
        <v>#REF!</v>
      </c>
      <c r="D62" s="190" t="e">
        <f>Средние!#REF!+#REF!</f>
        <v>#REF!</v>
      </c>
      <c r="E62" s="190" t="e">
        <f t="shared" si="6"/>
        <v>#REF!</v>
      </c>
      <c r="F62" s="190" t="e">
        <f>Микро!#REF!+#REF!</f>
        <v>#REF!</v>
      </c>
      <c r="G62" s="190" t="e">
        <f>Малые!#REF!+#REF!</f>
        <v>#REF!</v>
      </c>
      <c r="H62" s="190" t="e">
        <f>Средние!B63+#REF!</f>
        <v>#REF!</v>
      </c>
      <c r="I62" s="190" t="e">
        <f t="shared" si="7"/>
        <v>#REF!</v>
      </c>
      <c r="J62" s="190" t="e">
        <f>Микро!#REF!+#REF!</f>
        <v>#REF!</v>
      </c>
      <c r="K62" s="190" t="e">
        <f>Малые!#REF!+#REF!</f>
        <v>#REF!</v>
      </c>
      <c r="L62" s="190" t="e">
        <f>Средние!#REF!+#REF!</f>
        <v>#REF!</v>
      </c>
      <c r="M62" s="190"/>
      <c r="N62" s="191" t="e">
        <f t="shared" si="8"/>
        <v>#REF!</v>
      </c>
      <c r="O62" s="192">
        <v>9</v>
      </c>
      <c r="P62" s="192">
        <v>0</v>
      </c>
      <c r="Q62" s="192">
        <v>0</v>
      </c>
      <c r="R62" s="192">
        <v>9</v>
      </c>
      <c r="S62" s="192">
        <v>0</v>
      </c>
      <c r="T62" s="193">
        <v>0</v>
      </c>
      <c r="U62" s="192">
        <v>0</v>
      </c>
      <c r="V62" s="194">
        <v>0</v>
      </c>
      <c r="W62" s="188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31.5">
      <c r="A63" s="189" t="s">
        <v>64</v>
      </c>
      <c r="B63" s="188" t="e">
        <f>Микро!#REF!+#REF!</f>
        <v>#REF!</v>
      </c>
      <c r="C63" s="190" t="e">
        <f>Малые!#REF!+#REF!</f>
        <v>#REF!</v>
      </c>
      <c r="D63" s="190" t="e">
        <f>Средние!#REF!+#REF!</f>
        <v>#REF!</v>
      </c>
      <c r="E63" s="190" t="e">
        <f t="shared" si="6"/>
        <v>#REF!</v>
      </c>
      <c r="F63" s="190" t="e">
        <f>Микро!#REF!+#REF!</f>
        <v>#REF!</v>
      </c>
      <c r="G63" s="190" t="e">
        <f>Малые!#REF!+#REF!</f>
        <v>#REF!</v>
      </c>
      <c r="H63" s="190" t="e">
        <f>Средние!B64+#REF!</f>
        <v>#REF!</v>
      </c>
      <c r="I63" s="190" t="e">
        <f t="shared" si="7"/>
        <v>#REF!</v>
      </c>
      <c r="J63" s="190" t="e">
        <f>Микро!#REF!+#REF!</f>
        <v>#REF!</v>
      </c>
      <c r="K63" s="190" t="e">
        <f>Малые!#REF!+#REF!</f>
        <v>#REF!</v>
      </c>
      <c r="L63" s="190" t="e">
        <f>Средние!#REF!+#REF!</f>
        <v>#REF!</v>
      </c>
      <c r="M63" s="190"/>
      <c r="N63" s="191" t="e">
        <f t="shared" si="8"/>
        <v>#REF!</v>
      </c>
      <c r="O63" s="192">
        <v>112</v>
      </c>
      <c r="P63" s="192">
        <v>4</v>
      </c>
      <c r="Q63" s="192">
        <v>0</v>
      </c>
      <c r="R63" s="192">
        <v>116</v>
      </c>
      <c r="S63" s="192">
        <v>175540.2</v>
      </c>
      <c r="T63" s="193">
        <v>336108.3</v>
      </c>
      <c r="U63" s="192">
        <v>0</v>
      </c>
      <c r="V63" s="194">
        <v>511648.5</v>
      </c>
      <c r="W63" s="188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31.5">
      <c r="A64" s="195" t="s">
        <v>65</v>
      </c>
      <c r="B64" s="188" t="e">
        <f>Микро!#REF!+#REF!</f>
        <v>#REF!</v>
      </c>
      <c r="C64" s="190" t="e">
        <f>Малые!#REF!+#REF!</f>
        <v>#REF!</v>
      </c>
      <c r="D64" s="190" t="e">
        <f>Средние!#REF!+#REF!</f>
        <v>#REF!</v>
      </c>
      <c r="E64" s="190" t="e">
        <f t="shared" si="6"/>
        <v>#REF!</v>
      </c>
      <c r="F64" s="190" t="e">
        <f>Микро!#REF!+#REF!</f>
        <v>#REF!</v>
      </c>
      <c r="G64" s="190" t="e">
        <f>Малые!#REF!+#REF!</f>
        <v>#REF!</v>
      </c>
      <c r="H64" s="190" t="e">
        <f>Средние!B65+#REF!</f>
        <v>#REF!</v>
      </c>
      <c r="I64" s="190" t="e">
        <f t="shared" si="7"/>
        <v>#REF!</v>
      </c>
      <c r="J64" s="190" t="e">
        <f>Микро!#REF!+#REF!</f>
        <v>#REF!</v>
      </c>
      <c r="K64" s="190" t="e">
        <f>Малые!#REF!+#REF!</f>
        <v>#REF!</v>
      </c>
      <c r="L64" s="190" t="e">
        <f>Средние!#REF!+#REF!</f>
        <v>#REF!</v>
      </c>
      <c r="M64" s="190"/>
      <c r="N64" s="191" t="e">
        <f t="shared" si="8"/>
        <v>#REF!</v>
      </c>
      <c r="O64" s="192">
        <v>33</v>
      </c>
      <c r="P64" s="192">
        <v>0</v>
      </c>
      <c r="Q64" s="192">
        <v>1</v>
      </c>
      <c r="R64" s="192">
        <v>34</v>
      </c>
      <c r="S64" s="192">
        <v>698952.9</v>
      </c>
      <c r="T64" s="193">
        <v>0</v>
      </c>
      <c r="U64" s="192">
        <v>0</v>
      </c>
      <c r="V64" s="194">
        <v>698952.9</v>
      </c>
      <c r="W64" s="188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31.5">
      <c r="A65" s="189" t="s">
        <v>66</v>
      </c>
      <c r="B65" s="188" t="e">
        <f>Микро!#REF!+#REF!</f>
        <v>#REF!</v>
      </c>
      <c r="C65" s="190" t="e">
        <f>Малые!#REF!+#REF!</f>
        <v>#REF!</v>
      </c>
      <c r="D65" s="190" t="e">
        <f>Средние!#REF!+#REF!</f>
        <v>#REF!</v>
      </c>
      <c r="E65" s="190" t="e">
        <f t="shared" si="6"/>
        <v>#REF!</v>
      </c>
      <c r="F65" s="190" t="e">
        <f>Микро!#REF!+#REF!</f>
        <v>#REF!</v>
      </c>
      <c r="G65" s="190" t="e">
        <f>Малые!#REF!+#REF!</f>
        <v>#REF!</v>
      </c>
      <c r="H65" s="190" t="e">
        <f>Средние!B66+#REF!</f>
        <v>#REF!</v>
      </c>
      <c r="I65" s="190" t="e">
        <f t="shared" si="7"/>
        <v>#REF!</v>
      </c>
      <c r="J65" s="190" t="e">
        <f>Микро!#REF!+#REF!</f>
        <v>#REF!</v>
      </c>
      <c r="K65" s="190" t="e">
        <f>Малые!#REF!+#REF!</f>
        <v>#REF!</v>
      </c>
      <c r="L65" s="190" t="e">
        <f>Средние!#REF!+#REF!</f>
        <v>#REF!</v>
      </c>
      <c r="M65" s="190"/>
      <c r="N65" s="191" t="e">
        <f t="shared" si="8"/>
        <v>#REF!</v>
      </c>
      <c r="O65" s="192">
        <v>93</v>
      </c>
      <c r="P65" s="192">
        <v>5</v>
      </c>
      <c r="Q65" s="192">
        <v>0</v>
      </c>
      <c r="R65" s="192">
        <v>98</v>
      </c>
      <c r="S65" s="192">
        <v>1035128.4</v>
      </c>
      <c r="T65" s="193">
        <v>1315753.3</v>
      </c>
      <c r="U65" s="192">
        <v>0</v>
      </c>
      <c r="V65" s="194">
        <v>2350881.7000000002</v>
      </c>
      <c r="W65" s="188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47.25">
      <c r="A66" s="195" t="s">
        <v>67</v>
      </c>
      <c r="B66" s="188" t="e">
        <f>Микро!#REF!+#REF!</f>
        <v>#REF!</v>
      </c>
      <c r="C66" s="190" t="e">
        <f>Малые!#REF!+#REF!</f>
        <v>#REF!</v>
      </c>
      <c r="D66" s="190" t="e">
        <f>Средние!#REF!+#REF!</f>
        <v>#REF!</v>
      </c>
      <c r="E66" s="190" t="e">
        <f t="shared" si="6"/>
        <v>#REF!</v>
      </c>
      <c r="F66" s="190" t="e">
        <f>Микро!#REF!+#REF!</f>
        <v>#REF!</v>
      </c>
      <c r="G66" s="190" t="e">
        <f>Малые!#REF!+#REF!</f>
        <v>#REF!</v>
      </c>
      <c r="H66" s="190" t="e">
        <f>Средние!B67+#REF!</f>
        <v>#REF!</v>
      </c>
      <c r="I66" s="190" t="e">
        <f t="shared" si="7"/>
        <v>#REF!</v>
      </c>
      <c r="J66" s="190" t="e">
        <f>Микро!#REF!+#REF!</f>
        <v>#REF!</v>
      </c>
      <c r="K66" s="190" t="e">
        <f>Малые!#REF!+#REF!</f>
        <v>#REF!</v>
      </c>
      <c r="L66" s="190" t="e">
        <f>Средние!#REF!+#REF!</f>
        <v>#REF!</v>
      </c>
      <c r="M66" s="190"/>
      <c r="N66" s="191" t="e">
        <f t="shared" si="8"/>
        <v>#REF!</v>
      </c>
      <c r="O66" s="192">
        <v>172</v>
      </c>
      <c r="P66" s="192">
        <v>6</v>
      </c>
      <c r="Q66" s="192">
        <v>0</v>
      </c>
      <c r="R66" s="192">
        <v>178</v>
      </c>
      <c r="S66" s="192">
        <v>2595847.7999999998</v>
      </c>
      <c r="T66" s="193">
        <v>1607404.4</v>
      </c>
      <c r="U66" s="192">
        <v>0</v>
      </c>
      <c r="V66" s="194">
        <v>4203252.1999999993</v>
      </c>
      <c r="W66" s="188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.75">
      <c r="A67" s="189" t="s">
        <v>68</v>
      </c>
      <c r="B67" s="188" t="e">
        <f>Микро!#REF!+#REF!</f>
        <v>#REF!</v>
      </c>
      <c r="C67" s="190" t="e">
        <f>Малые!#REF!+#REF!</f>
        <v>#REF!</v>
      </c>
      <c r="D67" s="190" t="e">
        <f>Средние!#REF!+#REF!</f>
        <v>#REF!</v>
      </c>
      <c r="E67" s="190" t="e">
        <f t="shared" si="6"/>
        <v>#REF!</v>
      </c>
      <c r="F67" s="190" t="e">
        <f>Микро!#REF!+#REF!</f>
        <v>#REF!</v>
      </c>
      <c r="G67" s="190" t="e">
        <f>Малые!#REF!+#REF!</f>
        <v>#REF!</v>
      </c>
      <c r="H67" s="190" t="e">
        <f>Средние!B68+#REF!</f>
        <v>#REF!</v>
      </c>
      <c r="I67" s="190" t="e">
        <f t="shared" si="7"/>
        <v>#REF!</v>
      </c>
      <c r="J67" s="190" t="e">
        <f>Микро!#REF!+#REF!</f>
        <v>#REF!</v>
      </c>
      <c r="K67" s="190" t="e">
        <f>Малые!#REF!+#REF!</f>
        <v>#REF!</v>
      </c>
      <c r="L67" s="190" t="e">
        <f>Средние!#REF!+#REF!</f>
        <v>#REF!</v>
      </c>
      <c r="M67" s="190"/>
      <c r="N67" s="191" t="e">
        <f t="shared" si="8"/>
        <v>#REF!</v>
      </c>
      <c r="O67" s="192">
        <v>14</v>
      </c>
      <c r="P67" s="192">
        <v>0</v>
      </c>
      <c r="Q67" s="192">
        <v>0</v>
      </c>
      <c r="R67" s="192">
        <v>14</v>
      </c>
      <c r="S67" s="192">
        <v>116788</v>
      </c>
      <c r="T67" s="193">
        <v>123</v>
      </c>
      <c r="U67" s="192">
        <v>0</v>
      </c>
      <c r="V67" s="194">
        <v>116911</v>
      </c>
      <c r="W67" s="188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47.25">
      <c r="A68" s="195" t="s">
        <v>69</v>
      </c>
      <c r="B68" s="188" t="e">
        <f>Микро!#REF!+#REF!</f>
        <v>#REF!</v>
      </c>
      <c r="C68" s="190" t="e">
        <f>Малые!#REF!+#REF!</f>
        <v>#REF!</v>
      </c>
      <c r="D68" s="190" t="e">
        <f>Средние!#REF!+#REF!</f>
        <v>#REF!</v>
      </c>
      <c r="E68" s="190" t="e">
        <f t="shared" si="6"/>
        <v>#REF!</v>
      </c>
      <c r="F68" s="190" t="e">
        <f>Микро!#REF!+#REF!</f>
        <v>#REF!</v>
      </c>
      <c r="G68" s="190" t="e">
        <f>Малые!#REF!+#REF!</f>
        <v>#REF!</v>
      </c>
      <c r="H68" s="190" t="e">
        <f>Средние!B69+#REF!</f>
        <v>#REF!</v>
      </c>
      <c r="I68" s="190" t="e">
        <f t="shared" si="7"/>
        <v>#REF!</v>
      </c>
      <c r="J68" s="190" t="e">
        <f>Микро!#REF!+#REF!</f>
        <v>#REF!</v>
      </c>
      <c r="K68" s="190" t="e">
        <f>Малые!#REF!+#REF!</f>
        <v>#REF!</v>
      </c>
      <c r="L68" s="190" t="e">
        <f>Средние!#REF!+#REF!</f>
        <v>#REF!</v>
      </c>
      <c r="M68" s="190"/>
      <c r="N68" s="191" t="e">
        <f t="shared" si="8"/>
        <v>#REF!</v>
      </c>
      <c r="O68" s="192">
        <v>291</v>
      </c>
      <c r="P68" s="192">
        <v>5</v>
      </c>
      <c r="Q68" s="192">
        <v>0</v>
      </c>
      <c r="R68" s="192">
        <v>296</v>
      </c>
      <c r="S68" s="192">
        <v>1063006.8</v>
      </c>
      <c r="T68" s="193">
        <v>1432948.6</v>
      </c>
      <c r="U68" s="192">
        <v>0</v>
      </c>
      <c r="V68" s="194">
        <v>2495955.4000000004</v>
      </c>
      <c r="W68" s="188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47.25">
      <c r="A69" s="189" t="s">
        <v>70</v>
      </c>
      <c r="B69" s="188" t="e">
        <f>Микро!#REF!+#REF!</f>
        <v>#REF!</v>
      </c>
      <c r="C69" s="190" t="e">
        <f>Малые!#REF!+#REF!</f>
        <v>#REF!</v>
      </c>
      <c r="D69" s="190" t="e">
        <f>Средние!#REF!+#REF!</f>
        <v>#REF!</v>
      </c>
      <c r="E69" s="190" t="e">
        <f t="shared" si="6"/>
        <v>#REF!</v>
      </c>
      <c r="F69" s="190" t="e">
        <f>Микро!#REF!+#REF!</f>
        <v>#REF!</v>
      </c>
      <c r="G69" s="190" t="e">
        <f>Малые!#REF!+#REF!</f>
        <v>#REF!</v>
      </c>
      <c r="H69" s="190" t="e">
        <f>Средние!B70+#REF!</f>
        <v>#REF!</v>
      </c>
      <c r="I69" s="190" t="e">
        <f t="shared" si="7"/>
        <v>#REF!</v>
      </c>
      <c r="J69" s="190" t="e">
        <f>Микро!#REF!+#REF!</f>
        <v>#REF!</v>
      </c>
      <c r="K69" s="190" t="e">
        <f>Малые!#REF!+#REF!</f>
        <v>#REF!</v>
      </c>
      <c r="L69" s="190" t="e">
        <f>Средние!#REF!+#REF!</f>
        <v>#REF!</v>
      </c>
      <c r="M69" s="190"/>
      <c r="N69" s="191" t="e">
        <f t="shared" si="8"/>
        <v>#REF!</v>
      </c>
      <c r="O69" s="192">
        <v>36</v>
      </c>
      <c r="P69" s="192">
        <v>0</v>
      </c>
      <c r="Q69" s="192">
        <v>0</v>
      </c>
      <c r="R69" s="192">
        <v>36</v>
      </c>
      <c r="S69" s="192">
        <v>500147.9</v>
      </c>
      <c r="T69" s="193">
        <v>0</v>
      </c>
      <c r="U69" s="192">
        <v>0</v>
      </c>
      <c r="V69" s="194">
        <v>500147.9</v>
      </c>
      <c r="W69" s="188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47.25">
      <c r="A70" s="195" t="s">
        <v>71</v>
      </c>
      <c r="B70" s="188" t="e">
        <f>Микро!#REF!+#REF!</f>
        <v>#REF!</v>
      </c>
      <c r="C70" s="190" t="e">
        <f>Малые!#REF!+#REF!</f>
        <v>#REF!</v>
      </c>
      <c r="D70" s="190" t="e">
        <f>Средние!#REF!+#REF!</f>
        <v>#REF!</v>
      </c>
      <c r="E70" s="190" t="e">
        <f t="shared" si="6"/>
        <v>#REF!</v>
      </c>
      <c r="F70" s="190" t="e">
        <f>Микро!#REF!+#REF!</f>
        <v>#REF!</v>
      </c>
      <c r="G70" s="190" t="e">
        <f>Малые!#REF!+#REF!</f>
        <v>#REF!</v>
      </c>
      <c r="H70" s="190" t="e">
        <f>Средние!B71+#REF!</f>
        <v>#REF!</v>
      </c>
      <c r="I70" s="190" t="e">
        <f t="shared" si="7"/>
        <v>#REF!</v>
      </c>
      <c r="J70" s="190" t="e">
        <f>Микро!#REF!+#REF!</f>
        <v>#REF!</v>
      </c>
      <c r="K70" s="190" t="e">
        <f>Малые!#REF!+#REF!</f>
        <v>#REF!</v>
      </c>
      <c r="L70" s="190" t="e">
        <f>Средние!#REF!+#REF!</f>
        <v>#REF!</v>
      </c>
      <c r="M70" s="190"/>
      <c r="N70" s="191" t="e">
        <f t="shared" si="8"/>
        <v>#REF!</v>
      </c>
      <c r="O70" s="192">
        <v>13</v>
      </c>
      <c r="P70" s="192">
        <v>0</v>
      </c>
      <c r="Q70" s="192">
        <v>0</v>
      </c>
      <c r="R70" s="192">
        <v>13</v>
      </c>
      <c r="S70" s="192">
        <v>0</v>
      </c>
      <c r="T70" s="193">
        <v>0</v>
      </c>
      <c r="U70" s="192">
        <v>0</v>
      </c>
      <c r="V70" s="194">
        <v>0</v>
      </c>
      <c r="W70" s="188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31.5">
      <c r="A71" s="189" t="s">
        <v>72</v>
      </c>
      <c r="B71" s="188" t="e">
        <f>Микро!#REF!+#REF!</f>
        <v>#REF!</v>
      </c>
      <c r="C71" s="190" t="e">
        <f>Малые!#REF!+#REF!</f>
        <v>#REF!</v>
      </c>
      <c r="D71" s="190" t="e">
        <f>Средние!#REF!+#REF!</f>
        <v>#REF!</v>
      </c>
      <c r="E71" s="190" t="e">
        <f t="shared" si="6"/>
        <v>#REF!</v>
      </c>
      <c r="F71" s="190" t="e">
        <f>Микро!#REF!+#REF!</f>
        <v>#REF!</v>
      </c>
      <c r="G71" s="190" t="e">
        <f>Малые!#REF!+#REF!</f>
        <v>#REF!</v>
      </c>
      <c r="H71" s="190" t="e">
        <f>Средние!B72+#REF!</f>
        <v>#REF!</v>
      </c>
      <c r="I71" s="190" t="e">
        <f t="shared" si="7"/>
        <v>#REF!</v>
      </c>
      <c r="J71" s="190" t="e">
        <f>Микро!#REF!+#REF!</f>
        <v>#REF!</v>
      </c>
      <c r="K71" s="190" t="e">
        <f>Малые!#REF!+#REF!</f>
        <v>#REF!</v>
      </c>
      <c r="L71" s="190" t="e">
        <f>Средние!#REF!+#REF!</f>
        <v>#REF!</v>
      </c>
      <c r="M71" s="190"/>
      <c r="N71" s="191" t="e">
        <f t="shared" si="8"/>
        <v>#REF!</v>
      </c>
      <c r="O71" s="192">
        <v>5</v>
      </c>
      <c r="P71" s="192">
        <v>0</v>
      </c>
      <c r="Q71" s="192">
        <v>0</v>
      </c>
      <c r="R71" s="192">
        <v>5</v>
      </c>
      <c r="S71" s="192">
        <v>54916.1</v>
      </c>
      <c r="T71" s="193">
        <v>0</v>
      </c>
      <c r="U71" s="192">
        <v>0</v>
      </c>
      <c r="V71" s="194">
        <v>54916.1</v>
      </c>
      <c r="W71" s="188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.75">
      <c r="A72" s="195" t="s">
        <v>73</v>
      </c>
      <c r="B72" s="188" t="e">
        <f>Микро!#REF!+#REF!</f>
        <v>#REF!</v>
      </c>
      <c r="C72" s="190" t="e">
        <f>Малые!#REF!+#REF!</f>
        <v>#REF!</v>
      </c>
      <c r="D72" s="190" t="e">
        <f>Средние!#REF!+#REF!</f>
        <v>#REF!</v>
      </c>
      <c r="E72" s="190" t="e">
        <f t="shared" si="6"/>
        <v>#REF!</v>
      </c>
      <c r="F72" s="190" t="e">
        <f>Микро!#REF!+#REF!</f>
        <v>#REF!</v>
      </c>
      <c r="G72" s="190" t="e">
        <f>Малые!#REF!+#REF!</f>
        <v>#REF!</v>
      </c>
      <c r="H72" s="190" t="e">
        <f>Средние!B73+#REF!</f>
        <v>#REF!</v>
      </c>
      <c r="I72" s="190" t="e">
        <f t="shared" si="7"/>
        <v>#REF!</v>
      </c>
      <c r="J72" s="190" t="e">
        <f>Микро!#REF!+#REF!</f>
        <v>#REF!</v>
      </c>
      <c r="K72" s="190" t="e">
        <f>Малые!#REF!+#REF!</f>
        <v>#REF!</v>
      </c>
      <c r="L72" s="190" t="e">
        <f>Средние!#REF!+#REF!</f>
        <v>#REF!</v>
      </c>
      <c r="M72" s="190"/>
      <c r="N72" s="191" t="e">
        <f t="shared" si="8"/>
        <v>#REF!</v>
      </c>
      <c r="O72" s="192">
        <v>185</v>
      </c>
      <c r="P72" s="192">
        <v>0</v>
      </c>
      <c r="Q72" s="192">
        <v>0</v>
      </c>
      <c r="R72" s="192">
        <v>185</v>
      </c>
      <c r="S72" s="192">
        <v>82732.5</v>
      </c>
      <c r="T72" s="193">
        <v>0</v>
      </c>
      <c r="U72" s="192">
        <v>0</v>
      </c>
      <c r="V72" s="194">
        <v>82732.5</v>
      </c>
      <c r="W72" s="188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31.5">
      <c r="A73" s="189" t="s">
        <v>74</v>
      </c>
      <c r="B73" s="188" t="e">
        <f>Микро!#REF!+#REF!</f>
        <v>#REF!</v>
      </c>
      <c r="C73" s="190" t="e">
        <f>Малые!#REF!+#REF!</f>
        <v>#REF!</v>
      </c>
      <c r="D73" s="190" t="e">
        <f>Средние!#REF!+#REF!</f>
        <v>#REF!</v>
      </c>
      <c r="E73" s="190" t="e">
        <f t="shared" si="6"/>
        <v>#REF!</v>
      </c>
      <c r="F73" s="190" t="e">
        <f>Микро!#REF!+#REF!</f>
        <v>#REF!</v>
      </c>
      <c r="G73" s="190" t="e">
        <f>Малые!#REF!+#REF!</f>
        <v>#REF!</v>
      </c>
      <c r="H73" s="190" t="e">
        <f>Средние!B74+#REF!</f>
        <v>#REF!</v>
      </c>
      <c r="I73" s="190" t="e">
        <f t="shared" si="7"/>
        <v>#REF!</v>
      </c>
      <c r="J73" s="190" t="e">
        <f>Микро!#REF!+#REF!</f>
        <v>#REF!</v>
      </c>
      <c r="K73" s="190" t="e">
        <f>Малые!#REF!+#REF!</f>
        <v>#REF!</v>
      </c>
      <c r="L73" s="190" t="e">
        <f>Средние!#REF!+#REF!</f>
        <v>#REF!</v>
      </c>
      <c r="M73" s="190"/>
      <c r="N73" s="191" t="e">
        <f t="shared" si="8"/>
        <v>#REF!</v>
      </c>
      <c r="O73" s="192">
        <v>193</v>
      </c>
      <c r="P73" s="192">
        <v>10</v>
      </c>
      <c r="Q73" s="192">
        <v>0</v>
      </c>
      <c r="R73" s="192">
        <v>203</v>
      </c>
      <c r="S73" s="192">
        <v>1000026.5</v>
      </c>
      <c r="T73" s="193">
        <v>292209.59999999998</v>
      </c>
      <c r="U73" s="192">
        <v>0</v>
      </c>
      <c r="V73" s="194">
        <v>1292236.1000000001</v>
      </c>
      <c r="W73" s="188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31.5">
      <c r="A74" s="195" t="s">
        <v>75</v>
      </c>
      <c r="B74" s="188" t="e">
        <f>Микро!#REF!+#REF!</f>
        <v>#REF!</v>
      </c>
      <c r="C74" s="190" t="e">
        <f>Малые!#REF!+#REF!</f>
        <v>#REF!</v>
      </c>
      <c r="D74" s="190" t="e">
        <f>Средние!#REF!+#REF!</f>
        <v>#REF!</v>
      </c>
      <c r="E74" s="190" t="e">
        <f t="shared" si="6"/>
        <v>#REF!</v>
      </c>
      <c r="F74" s="190" t="e">
        <f>Микро!#REF!+#REF!</f>
        <v>#REF!</v>
      </c>
      <c r="G74" s="190" t="e">
        <f>Малые!#REF!+#REF!</f>
        <v>#REF!</v>
      </c>
      <c r="H74" s="190" t="e">
        <f>Средние!B75+#REF!</f>
        <v>#REF!</v>
      </c>
      <c r="I74" s="190" t="e">
        <f t="shared" si="7"/>
        <v>#REF!</v>
      </c>
      <c r="J74" s="190" t="e">
        <f>Микро!#REF!+#REF!</f>
        <v>#REF!</v>
      </c>
      <c r="K74" s="190" t="e">
        <f>Малые!#REF!+#REF!</f>
        <v>#REF!</v>
      </c>
      <c r="L74" s="190" t="e">
        <f>Средние!#REF!+#REF!</f>
        <v>#REF!</v>
      </c>
      <c r="M74" s="190"/>
      <c r="N74" s="191" t="e">
        <f t="shared" si="8"/>
        <v>#REF!</v>
      </c>
      <c r="O74" s="192">
        <v>194</v>
      </c>
      <c r="P74" s="192">
        <v>3</v>
      </c>
      <c r="Q74" s="192">
        <v>0</v>
      </c>
      <c r="R74" s="192">
        <v>197</v>
      </c>
      <c r="S74" s="192">
        <v>951947.1</v>
      </c>
      <c r="T74" s="193">
        <v>761047</v>
      </c>
      <c r="U74" s="192">
        <v>0</v>
      </c>
      <c r="V74" s="194">
        <v>1712994.1</v>
      </c>
      <c r="W74" s="188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78.75">
      <c r="A75" s="197" t="s">
        <v>76</v>
      </c>
      <c r="B75" s="188" t="e">
        <f>Микро!#REF!+#REF!</f>
        <v>#REF!</v>
      </c>
      <c r="C75" s="190" t="e">
        <f>Малые!#REF!+#REF!</f>
        <v>#REF!</v>
      </c>
      <c r="D75" s="190" t="e">
        <f>Средние!#REF!+#REF!</f>
        <v>#REF!</v>
      </c>
      <c r="E75" s="190" t="e">
        <f t="shared" si="6"/>
        <v>#REF!</v>
      </c>
      <c r="F75" s="190" t="e">
        <f>Микро!#REF!+#REF!</f>
        <v>#REF!</v>
      </c>
      <c r="G75" s="190" t="e">
        <f>Малые!#REF!+#REF!</f>
        <v>#REF!</v>
      </c>
      <c r="H75" s="190" t="e">
        <f>Средние!B76+#REF!</f>
        <v>#REF!</v>
      </c>
      <c r="I75" s="190" t="e">
        <f t="shared" si="7"/>
        <v>#REF!</v>
      </c>
      <c r="J75" s="190" t="e">
        <f>Микро!#REF!+#REF!</f>
        <v>#REF!</v>
      </c>
      <c r="K75" s="190" t="e">
        <f>Малые!#REF!+#REF!</f>
        <v>#REF!</v>
      </c>
      <c r="L75" s="190" t="e">
        <f>Средние!#REF!+#REF!</f>
        <v>#REF!</v>
      </c>
      <c r="M75" s="190"/>
      <c r="N75" s="191" t="e">
        <f t="shared" si="8"/>
        <v>#REF!</v>
      </c>
      <c r="O75" s="192">
        <v>161</v>
      </c>
      <c r="P75" s="192">
        <v>31</v>
      </c>
      <c r="Q75" s="192">
        <v>2</v>
      </c>
      <c r="R75" s="192">
        <v>194</v>
      </c>
      <c r="S75" s="192">
        <v>2095966.7301630927</v>
      </c>
      <c r="T75" s="193">
        <v>2639215.9</v>
      </c>
      <c r="U75" s="192">
        <v>0</v>
      </c>
      <c r="V75" s="194">
        <v>4735182.6301630922</v>
      </c>
      <c r="W75" s="188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31.5">
      <c r="A76" s="195" t="s">
        <v>77</v>
      </c>
      <c r="B76" s="188" t="e">
        <f>Микро!#REF!+#REF!</f>
        <v>#REF!</v>
      </c>
      <c r="C76" s="190" t="e">
        <f>Малые!#REF!+#REF!</f>
        <v>#REF!</v>
      </c>
      <c r="D76" s="190" t="e">
        <f>Средние!#REF!+#REF!</f>
        <v>#REF!</v>
      </c>
      <c r="E76" s="190" t="e">
        <f t="shared" si="6"/>
        <v>#REF!</v>
      </c>
      <c r="F76" s="190" t="e">
        <f>Микро!#REF!+#REF!</f>
        <v>#REF!</v>
      </c>
      <c r="G76" s="190" t="e">
        <f>Малые!#REF!+#REF!</f>
        <v>#REF!</v>
      </c>
      <c r="H76" s="190" t="e">
        <f>Средние!B77+#REF!</f>
        <v>#REF!</v>
      </c>
      <c r="I76" s="190" t="e">
        <f t="shared" si="7"/>
        <v>#REF!</v>
      </c>
      <c r="J76" s="190" t="e">
        <f>Микро!#REF!+#REF!</f>
        <v>#REF!</v>
      </c>
      <c r="K76" s="190" t="e">
        <f>Малые!#REF!+#REF!</f>
        <v>#REF!</v>
      </c>
      <c r="L76" s="190" t="e">
        <f>Средние!#REF!+#REF!</f>
        <v>#REF!</v>
      </c>
      <c r="M76" s="190"/>
      <c r="N76" s="191" t="e">
        <f t="shared" si="8"/>
        <v>#REF!</v>
      </c>
      <c r="O76" s="192">
        <v>32</v>
      </c>
      <c r="P76" s="192">
        <v>4</v>
      </c>
      <c r="Q76" s="192">
        <v>0</v>
      </c>
      <c r="R76" s="192">
        <v>36</v>
      </c>
      <c r="S76" s="192">
        <v>198468.8</v>
      </c>
      <c r="T76" s="193">
        <v>567546.69999999995</v>
      </c>
      <c r="U76" s="192">
        <v>0</v>
      </c>
      <c r="V76" s="194">
        <v>766015.5</v>
      </c>
      <c r="W76" s="188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31.5">
      <c r="A77" s="189" t="s">
        <v>78</v>
      </c>
      <c r="B77" s="188" t="e">
        <f>Микро!#REF!+#REF!</f>
        <v>#REF!</v>
      </c>
      <c r="C77" s="190" t="e">
        <f>Малые!#REF!+#REF!</f>
        <v>#REF!</v>
      </c>
      <c r="D77" s="190" t="e">
        <f>Средние!#REF!+#REF!</f>
        <v>#REF!</v>
      </c>
      <c r="E77" s="190" t="e">
        <f t="shared" si="6"/>
        <v>#REF!</v>
      </c>
      <c r="F77" s="190" t="e">
        <f>Микро!#REF!+#REF!</f>
        <v>#REF!</v>
      </c>
      <c r="G77" s="190" t="e">
        <f>Малые!#REF!+#REF!</f>
        <v>#REF!</v>
      </c>
      <c r="H77" s="190" t="e">
        <f>Средние!B78+#REF!</f>
        <v>#REF!</v>
      </c>
      <c r="I77" s="190" t="e">
        <f t="shared" si="7"/>
        <v>#REF!</v>
      </c>
      <c r="J77" s="190" t="e">
        <f>Микро!#REF!+#REF!</f>
        <v>#REF!</v>
      </c>
      <c r="K77" s="190" t="e">
        <f>Малые!#REF!+#REF!</f>
        <v>#REF!</v>
      </c>
      <c r="L77" s="190" t="e">
        <f>Средние!#REF!+#REF!</f>
        <v>#REF!</v>
      </c>
      <c r="M77" s="190"/>
      <c r="N77" s="191" t="e">
        <f t="shared" si="8"/>
        <v>#REF!</v>
      </c>
      <c r="O77" s="192">
        <v>10</v>
      </c>
      <c r="P77" s="192">
        <v>3</v>
      </c>
      <c r="Q77" s="192">
        <v>0</v>
      </c>
      <c r="R77" s="192">
        <v>13</v>
      </c>
      <c r="S77" s="192">
        <v>232092.5</v>
      </c>
      <c r="T77" s="193">
        <v>203404</v>
      </c>
      <c r="U77" s="192">
        <v>0</v>
      </c>
      <c r="V77" s="194">
        <v>435496.5</v>
      </c>
      <c r="W77" s="188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47.25">
      <c r="A78" s="195" t="s">
        <v>79</v>
      </c>
      <c r="B78" s="188" t="e">
        <f>Микро!#REF!+#REF!</f>
        <v>#REF!</v>
      </c>
      <c r="C78" s="190" t="e">
        <f>Малые!#REF!+#REF!</f>
        <v>#REF!</v>
      </c>
      <c r="D78" s="190" t="e">
        <f>Средние!#REF!+#REF!</f>
        <v>#REF!</v>
      </c>
      <c r="E78" s="190" t="e">
        <f t="shared" si="6"/>
        <v>#REF!</v>
      </c>
      <c r="F78" s="190" t="e">
        <f>Микро!#REF!+#REF!</f>
        <v>#REF!</v>
      </c>
      <c r="G78" s="190" t="e">
        <f>Малые!#REF!+#REF!</f>
        <v>#REF!</v>
      </c>
      <c r="H78" s="190" t="e">
        <f>Средние!B79+#REF!</f>
        <v>#REF!</v>
      </c>
      <c r="I78" s="190" t="e">
        <f t="shared" si="7"/>
        <v>#REF!</v>
      </c>
      <c r="J78" s="190" t="e">
        <f>Микро!#REF!+#REF!</f>
        <v>#REF!</v>
      </c>
      <c r="K78" s="190" t="e">
        <f>Малые!#REF!+#REF!</f>
        <v>#REF!</v>
      </c>
      <c r="L78" s="190" t="e">
        <f>Средние!#REF!+#REF!</f>
        <v>#REF!</v>
      </c>
      <c r="M78" s="190"/>
      <c r="N78" s="191" t="e">
        <f t="shared" si="8"/>
        <v>#REF!</v>
      </c>
      <c r="O78" s="192">
        <v>119</v>
      </c>
      <c r="P78" s="192">
        <v>24</v>
      </c>
      <c r="Q78" s="192">
        <v>2</v>
      </c>
      <c r="R78" s="192">
        <v>145</v>
      </c>
      <c r="S78" s="192">
        <v>1261895.3</v>
      </c>
      <c r="T78" s="193">
        <v>1868265.2</v>
      </c>
      <c r="U78" s="192">
        <v>0</v>
      </c>
      <c r="V78" s="194">
        <v>3130160.5</v>
      </c>
      <c r="W78" s="188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94.5">
      <c r="A79" s="197" t="s">
        <v>80</v>
      </c>
      <c r="B79" s="188" t="e">
        <f>Микро!#REF!+#REF!</f>
        <v>#REF!</v>
      </c>
      <c r="C79" s="190" t="e">
        <f>Малые!#REF!+#REF!</f>
        <v>#REF!</v>
      </c>
      <c r="D79" s="190" t="e">
        <f>Средние!#REF!+#REF!</f>
        <v>#REF!</v>
      </c>
      <c r="E79" s="190" t="e">
        <f t="shared" si="6"/>
        <v>#REF!</v>
      </c>
      <c r="F79" s="190" t="e">
        <f>Микро!#REF!+#REF!</f>
        <v>#REF!</v>
      </c>
      <c r="G79" s="190" t="e">
        <f>Малые!#REF!+#REF!</f>
        <v>#REF!</v>
      </c>
      <c r="H79" s="190" t="e">
        <f>Средние!B80+#REF!</f>
        <v>#REF!</v>
      </c>
      <c r="I79" s="190" t="e">
        <f t="shared" si="7"/>
        <v>#REF!</v>
      </c>
      <c r="J79" s="190" t="e">
        <f>Микро!#REF!+#REF!</f>
        <v>#REF!</v>
      </c>
      <c r="K79" s="190" t="e">
        <f>Малые!#REF!+#REF!</f>
        <v>#REF!</v>
      </c>
      <c r="L79" s="190" t="e">
        <f>Средние!#REF!+#REF!</f>
        <v>#REF!</v>
      </c>
      <c r="M79" s="190"/>
      <c r="N79" s="191" t="e">
        <f t="shared" si="8"/>
        <v>#REF!</v>
      </c>
      <c r="O79" s="192">
        <v>222</v>
      </c>
      <c r="P79" s="192">
        <v>2</v>
      </c>
      <c r="Q79" s="192">
        <v>0</v>
      </c>
      <c r="R79" s="192">
        <v>224</v>
      </c>
      <c r="S79" s="192">
        <v>1948108.9905378614</v>
      </c>
      <c r="T79" s="193">
        <v>162113.60000000001</v>
      </c>
      <c r="U79" s="192">
        <v>1155810</v>
      </c>
      <c r="V79" s="194">
        <v>3266032.5905378615</v>
      </c>
      <c r="W79" s="188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31.5">
      <c r="A80" s="195" t="s">
        <v>81</v>
      </c>
      <c r="B80" s="188" t="e">
        <f>Микро!#REF!+#REF!</f>
        <v>#REF!</v>
      </c>
      <c r="C80" s="190" t="e">
        <f>Малые!#REF!+#REF!</f>
        <v>#REF!</v>
      </c>
      <c r="D80" s="190" t="e">
        <f>Средние!#REF!+#REF!</f>
        <v>#REF!</v>
      </c>
      <c r="E80" s="190" t="e">
        <f t="shared" si="6"/>
        <v>#REF!</v>
      </c>
      <c r="F80" s="190" t="e">
        <f>Микро!#REF!+#REF!</f>
        <v>#REF!</v>
      </c>
      <c r="G80" s="190" t="e">
        <f>Малые!#REF!+#REF!</f>
        <v>#REF!</v>
      </c>
      <c r="H80" s="190" t="e">
        <f>Средние!B81+#REF!</f>
        <v>#REF!</v>
      </c>
      <c r="I80" s="190" t="e">
        <f t="shared" si="7"/>
        <v>#REF!</v>
      </c>
      <c r="J80" s="190" t="e">
        <f>Микро!#REF!+#REF!</f>
        <v>#REF!</v>
      </c>
      <c r="K80" s="190" t="e">
        <f>Малые!#REF!+#REF!</f>
        <v>#REF!</v>
      </c>
      <c r="L80" s="190" t="e">
        <f>Средние!#REF!+#REF!</f>
        <v>#REF!</v>
      </c>
      <c r="M80" s="190"/>
      <c r="N80" s="191" t="e">
        <f t="shared" si="8"/>
        <v>#REF!</v>
      </c>
      <c r="O80" s="192">
        <v>87</v>
      </c>
      <c r="P80" s="192">
        <v>0</v>
      </c>
      <c r="Q80" s="192">
        <v>0</v>
      </c>
      <c r="R80" s="192">
        <v>87</v>
      </c>
      <c r="S80" s="192">
        <v>279360.7</v>
      </c>
      <c r="T80" s="193">
        <v>37796.9</v>
      </c>
      <c r="U80" s="192">
        <v>0</v>
      </c>
      <c r="V80" s="194">
        <v>317157.60000000003</v>
      </c>
      <c r="W80" s="188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.75">
      <c r="A81" s="189" t="s">
        <v>82</v>
      </c>
      <c r="B81" s="188" t="e">
        <f>Микро!#REF!+#REF!</f>
        <v>#REF!</v>
      </c>
      <c r="C81" s="190" t="e">
        <f>Малые!#REF!+#REF!</f>
        <v>#REF!</v>
      </c>
      <c r="D81" s="190" t="e">
        <f>Средние!#REF!+#REF!</f>
        <v>#REF!</v>
      </c>
      <c r="E81" s="190" t="e">
        <f t="shared" si="6"/>
        <v>#REF!</v>
      </c>
      <c r="F81" s="190" t="e">
        <f>Микро!#REF!+#REF!</f>
        <v>#REF!</v>
      </c>
      <c r="G81" s="190" t="e">
        <f>Малые!#REF!+#REF!</f>
        <v>#REF!</v>
      </c>
      <c r="H81" s="190" t="e">
        <f>Средние!B82+#REF!</f>
        <v>#REF!</v>
      </c>
      <c r="I81" s="190" t="e">
        <f t="shared" si="7"/>
        <v>#REF!</v>
      </c>
      <c r="J81" s="190" t="e">
        <f>Микро!#REF!+#REF!</f>
        <v>#REF!</v>
      </c>
      <c r="K81" s="190" t="e">
        <f>Малые!#REF!+#REF!</f>
        <v>#REF!</v>
      </c>
      <c r="L81" s="190" t="e">
        <f>Средние!#REF!+#REF!</f>
        <v>#REF!</v>
      </c>
      <c r="M81" s="190"/>
      <c r="N81" s="191" t="e">
        <f t="shared" si="8"/>
        <v>#REF!</v>
      </c>
      <c r="O81" s="192">
        <v>49</v>
      </c>
      <c r="P81" s="192">
        <v>2</v>
      </c>
      <c r="Q81" s="192">
        <v>0</v>
      </c>
      <c r="R81" s="192">
        <v>51</v>
      </c>
      <c r="S81" s="192">
        <v>175254.8</v>
      </c>
      <c r="T81" s="193">
        <v>124316.7</v>
      </c>
      <c r="U81" s="192">
        <v>0</v>
      </c>
      <c r="V81" s="194">
        <v>299571.5</v>
      </c>
      <c r="W81" s="188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31.5">
      <c r="A82" s="195" t="s">
        <v>83</v>
      </c>
      <c r="B82" s="188" t="e">
        <f>Микро!#REF!+#REF!</f>
        <v>#REF!</v>
      </c>
      <c r="C82" s="190" t="e">
        <f>Малые!#REF!+#REF!</f>
        <v>#REF!</v>
      </c>
      <c r="D82" s="190" t="e">
        <f>Средние!#REF!+#REF!</f>
        <v>#REF!</v>
      </c>
      <c r="E82" s="190" t="e">
        <f t="shared" si="6"/>
        <v>#REF!</v>
      </c>
      <c r="F82" s="190" t="e">
        <f>Микро!#REF!+#REF!</f>
        <v>#REF!</v>
      </c>
      <c r="G82" s="190" t="e">
        <f>Малые!#REF!+#REF!</f>
        <v>#REF!</v>
      </c>
      <c r="H82" s="190" t="e">
        <f>Средние!B83+#REF!</f>
        <v>#REF!</v>
      </c>
      <c r="I82" s="190" t="e">
        <f t="shared" si="7"/>
        <v>#REF!</v>
      </c>
      <c r="J82" s="190" t="e">
        <f>Микро!#REF!+#REF!</f>
        <v>#REF!</v>
      </c>
      <c r="K82" s="190" t="e">
        <f>Малые!#REF!+#REF!</f>
        <v>#REF!</v>
      </c>
      <c r="L82" s="190" t="e">
        <f>Средние!#REF!+#REF!</f>
        <v>#REF!</v>
      </c>
      <c r="M82" s="190"/>
      <c r="N82" s="191" t="e">
        <f t="shared" si="8"/>
        <v>#REF!</v>
      </c>
      <c r="O82" s="192">
        <v>86</v>
      </c>
      <c r="P82" s="192">
        <v>0</v>
      </c>
      <c r="Q82" s="192">
        <v>0</v>
      </c>
      <c r="R82" s="192">
        <v>86</v>
      </c>
      <c r="S82" s="192">
        <v>841234.9</v>
      </c>
      <c r="T82" s="193">
        <v>0</v>
      </c>
      <c r="U82" s="192">
        <v>1155810</v>
      </c>
      <c r="V82" s="194">
        <v>1997044.9</v>
      </c>
      <c r="W82" s="188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63">
      <c r="A83" s="189" t="s">
        <v>84</v>
      </c>
      <c r="B83" s="188" t="e">
        <f>Микро!#REF!+#REF!</f>
        <v>#REF!</v>
      </c>
      <c r="C83" s="190" t="e">
        <f>Малые!#REF!+#REF!</f>
        <v>#REF!</v>
      </c>
      <c r="D83" s="190" t="e">
        <f>Средние!#REF!+#REF!</f>
        <v>#REF!</v>
      </c>
      <c r="E83" s="190" t="e">
        <f t="shared" si="6"/>
        <v>#REF!</v>
      </c>
      <c r="F83" s="190" t="e">
        <f>Микро!#REF!+#REF!</f>
        <v>#REF!</v>
      </c>
      <c r="G83" s="190" t="e">
        <f>Малые!#REF!+#REF!</f>
        <v>#REF!</v>
      </c>
      <c r="H83" s="190" t="e">
        <f>Средние!B84+#REF!</f>
        <v>#REF!</v>
      </c>
      <c r="I83" s="190" t="e">
        <f t="shared" si="7"/>
        <v>#REF!</v>
      </c>
      <c r="J83" s="190" t="e">
        <f>Микро!#REF!+#REF!</f>
        <v>#REF!</v>
      </c>
      <c r="K83" s="190" t="e">
        <f>Малые!#REF!+#REF!</f>
        <v>#REF!</v>
      </c>
      <c r="L83" s="190" t="e">
        <f>Средние!#REF!+#REF!</f>
        <v>#REF!</v>
      </c>
      <c r="M83" s="190"/>
      <c r="N83" s="191" t="e">
        <f t="shared" si="8"/>
        <v>#REF!</v>
      </c>
      <c r="O83" s="192">
        <v>0</v>
      </c>
      <c r="P83" s="192">
        <v>0</v>
      </c>
      <c r="Q83" s="192">
        <v>0</v>
      </c>
      <c r="R83" s="192">
        <v>0</v>
      </c>
      <c r="S83" s="192">
        <v>0</v>
      </c>
      <c r="T83" s="193">
        <v>0</v>
      </c>
      <c r="U83" s="192">
        <v>0</v>
      </c>
      <c r="V83" s="194">
        <v>0</v>
      </c>
      <c r="W83" s="188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.75">
      <c r="A84" s="196" t="s">
        <v>85</v>
      </c>
      <c r="B84" s="188" t="e">
        <f>Микро!#REF!+#REF!</f>
        <v>#REF!</v>
      </c>
      <c r="C84" s="190" t="e">
        <f>Малые!#REF!+#REF!</f>
        <v>#REF!</v>
      </c>
      <c r="D84" s="190" t="e">
        <f>Средние!#REF!+#REF!</f>
        <v>#REF!</v>
      </c>
      <c r="E84" s="190" t="e">
        <f t="shared" si="6"/>
        <v>#REF!</v>
      </c>
      <c r="F84" s="190" t="e">
        <f>Микро!#REF!+#REF!</f>
        <v>#REF!</v>
      </c>
      <c r="G84" s="190" t="e">
        <f>Малые!#REF!+#REF!</f>
        <v>#REF!</v>
      </c>
      <c r="H84" s="190" t="e">
        <f>Средние!B85+#REF!</f>
        <v>#REF!</v>
      </c>
      <c r="I84" s="190" t="e">
        <f t="shared" si="7"/>
        <v>#REF!</v>
      </c>
      <c r="J84" s="190" t="e">
        <f>Микро!#REF!+#REF!</f>
        <v>#REF!</v>
      </c>
      <c r="K84" s="190" t="e">
        <f>Малые!#REF!+#REF!</f>
        <v>#REF!</v>
      </c>
      <c r="L84" s="190" t="e">
        <f>Средние!#REF!+#REF!</f>
        <v>#REF!</v>
      </c>
      <c r="M84" s="190"/>
      <c r="N84" s="191" t="e">
        <f t="shared" si="8"/>
        <v>#REF!</v>
      </c>
      <c r="O84" s="192">
        <v>6086</v>
      </c>
      <c r="P84" s="192">
        <v>133</v>
      </c>
      <c r="Q84" s="192">
        <v>4</v>
      </c>
      <c r="R84" s="192">
        <v>6223</v>
      </c>
      <c r="S84" s="192">
        <v>56546743.089575171</v>
      </c>
      <c r="T84" s="193">
        <v>27108172.840075016</v>
      </c>
      <c r="U84" s="192">
        <v>3268599</v>
      </c>
      <c r="V84" s="194">
        <v>86923514.929650187</v>
      </c>
      <c r="W84" s="188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63">
      <c r="A85" s="197" t="s">
        <v>86</v>
      </c>
      <c r="B85" s="188" t="e">
        <f>Микро!#REF!+#REF!</f>
        <v>#REF!</v>
      </c>
      <c r="C85" s="190" t="e">
        <f>Малые!#REF!+#REF!</f>
        <v>#REF!</v>
      </c>
      <c r="D85" s="190" t="e">
        <f>Средние!#REF!+#REF!</f>
        <v>#REF!</v>
      </c>
      <c r="E85" s="190" t="e">
        <f t="shared" si="6"/>
        <v>#REF!</v>
      </c>
      <c r="F85" s="190" t="e">
        <f>Микро!#REF!+#REF!</f>
        <v>#REF!</v>
      </c>
      <c r="G85" s="190" t="e">
        <f>Малые!#REF!+#REF!</f>
        <v>#REF!</v>
      </c>
      <c r="H85" s="190" t="e">
        <f>Средние!B86+#REF!</f>
        <v>#REF!</v>
      </c>
      <c r="I85" s="190" t="e">
        <f t="shared" si="7"/>
        <v>#REF!</v>
      </c>
      <c r="J85" s="190" t="e">
        <f>Микро!#REF!+#REF!</f>
        <v>#REF!</v>
      </c>
      <c r="K85" s="190" t="e">
        <f>Малые!#REF!+#REF!</f>
        <v>#REF!</v>
      </c>
      <c r="L85" s="190" t="e">
        <f>Средние!#REF!+#REF!</f>
        <v>#REF!</v>
      </c>
      <c r="M85" s="190"/>
      <c r="N85" s="191" t="e">
        <f t="shared" si="8"/>
        <v>#REF!</v>
      </c>
      <c r="O85" s="192">
        <v>11144</v>
      </c>
      <c r="P85" s="192">
        <v>255</v>
      </c>
      <c r="Q85" s="192">
        <v>13</v>
      </c>
      <c r="R85" s="192">
        <v>11412</v>
      </c>
      <c r="S85" s="192">
        <v>196280214.12637752</v>
      </c>
      <c r="T85" s="193">
        <v>77550383.526084051</v>
      </c>
      <c r="U85" s="192">
        <v>21701882.03553142</v>
      </c>
      <c r="V85" s="194">
        <v>295532479.68799299</v>
      </c>
      <c r="W85" s="188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47.25">
      <c r="A86" s="195" t="s">
        <v>87</v>
      </c>
      <c r="B86" s="188" t="e">
        <f>Микро!#REF!+#REF!</f>
        <v>#REF!</v>
      </c>
      <c r="C86" s="190" t="e">
        <f>Малые!#REF!+#REF!</f>
        <v>#REF!</v>
      </c>
      <c r="D86" s="190" t="e">
        <f>Средние!#REF!+#REF!</f>
        <v>#REF!</v>
      </c>
      <c r="E86" s="190" t="e">
        <f t="shared" si="6"/>
        <v>#REF!</v>
      </c>
      <c r="F86" s="190" t="e">
        <f>Микро!#REF!+#REF!</f>
        <v>#REF!</v>
      </c>
      <c r="G86" s="190" t="e">
        <f>Малые!#REF!+#REF!</f>
        <v>#REF!</v>
      </c>
      <c r="H86" s="190" t="e">
        <f>Средние!B87+#REF!</f>
        <v>#REF!</v>
      </c>
      <c r="I86" s="190" t="e">
        <f t="shared" si="7"/>
        <v>#REF!</v>
      </c>
      <c r="J86" s="190" t="e">
        <f>Микро!#REF!+#REF!</f>
        <v>#REF!</v>
      </c>
      <c r="K86" s="190" t="e">
        <f>Малые!#REF!+#REF!</f>
        <v>#REF!</v>
      </c>
      <c r="L86" s="190" t="e">
        <f>Средние!#REF!+#REF!</f>
        <v>#REF!</v>
      </c>
      <c r="M86" s="190"/>
      <c r="N86" s="191" t="e">
        <f t="shared" si="8"/>
        <v>#REF!</v>
      </c>
      <c r="O86" s="192">
        <v>1182</v>
      </c>
      <c r="P86" s="192">
        <v>9</v>
      </c>
      <c r="Q86" s="192">
        <v>3</v>
      </c>
      <c r="R86" s="192">
        <v>1194</v>
      </c>
      <c r="S86" s="192">
        <v>3301445.4</v>
      </c>
      <c r="T86" s="193">
        <v>1690769.9</v>
      </c>
      <c r="U86" s="192">
        <v>0</v>
      </c>
      <c r="V86" s="194">
        <v>4992215.3</v>
      </c>
      <c r="W86" s="188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31.5">
      <c r="A87" s="189" t="s">
        <v>88</v>
      </c>
      <c r="B87" s="188" t="e">
        <f>Микро!#REF!+#REF!</f>
        <v>#REF!</v>
      </c>
      <c r="C87" s="190" t="e">
        <f>Малые!#REF!+#REF!</f>
        <v>#REF!</v>
      </c>
      <c r="D87" s="190" t="e">
        <f>Средние!#REF!+#REF!</f>
        <v>#REF!</v>
      </c>
      <c r="E87" s="190" t="e">
        <f t="shared" si="6"/>
        <v>#REF!</v>
      </c>
      <c r="F87" s="190" t="e">
        <f>Микро!#REF!+#REF!</f>
        <v>#REF!</v>
      </c>
      <c r="G87" s="190" t="e">
        <f>Малые!#REF!+#REF!</f>
        <v>#REF!</v>
      </c>
      <c r="H87" s="190" t="e">
        <f>Средние!B88+#REF!</f>
        <v>#REF!</v>
      </c>
      <c r="I87" s="190" t="e">
        <f t="shared" si="7"/>
        <v>#REF!</v>
      </c>
      <c r="J87" s="190" t="e">
        <f>Микро!#REF!+#REF!</f>
        <v>#REF!</v>
      </c>
      <c r="K87" s="190" t="e">
        <f>Малые!#REF!+#REF!</f>
        <v>#REF!</v>
      </c>
      <c r="L87" s="190" t="e">
        <f>Средние!#REF!+#REF!</f>
        <v>#REF!</v>
      </c>
      <c r="M87" s="190"/>
      <c r="N87" s="191" t="e">
        <f t="shared" si="8"/>
        <v>#REF!</v>
      </c>
      <c r="O87" s="192">
        <v>59</v>
      </c>
      <c r="P87" s="192">
        <v>2</v>
      </c>
      <c r="Q87" s="192">
        <v>3</v>
      </c>
      <c r="R87" s="192">
        <v>64</v>
      </c>
      <c r="S87" s="192">
        <v>526678.30000000005</v>
      </c>
      <c r="T87" s="193">
        <v>1220895.5</v>
      </c>
      <c r="U87" s="192">
        <v>0</v>
      </c>
      <c r="V87" s="194">
        <v>1747573.8</v>
      </c>
      <c r="W87" s="188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31.5">
      <c r="A88" s="195" t="s">
        <v>89</v>
      </c>
      <c r="B88" s="188" t="e">
        <f>Микро!#REF!+#REF!</f>
        <v>#REF!</v>
      </c>
      <c r="C88" s="190" t="e">
        <f>Малые!#REF!+#REF!</f>
        <v>#REF!</v>
      </c>
      <c r="D88" s="190" t="e">
        <f>Средние!#REF!+#REF!</f>
        <v>#REF!</v>
      </c>
      <c r="E88" s="190" t="e">
        <f t="shared" si="6"/>
        <v>#REF!</v>
      </c>
      <c r="F88" s="190" t="e">
        <f>Микро!#REF!+#REF!</f>
        <v>#REF!</v>
      </c>
      <c r="G88" s="190" t="e">
        <f>Малые!#REF!+#REF!</f>
        <v>#REF!</v>
      </c>
      <c r="H88" s="190" t="e">
        <f>Средние!B89+#REF!</f>
        <v>#REF!</v>
      </c>
      <c r="I88" s="190" t="e">
        <f t="shared" si="7"/>
        <v>#REF!</v>
      </c>
      <c r="J88" s="190" t="e">
        <f>Микро!#REF!+#REF!</f>
        <v>#REF!</v>
      </c>
      <c r="K88" s="190" t="e">
        <f>Малые!#REF!+#REF!</f>
        <v>#REF!</v>
      </c>
      <c r="L88" s="190" t="e">
        <f>Средние!#REF!+#REF!</f>
        <v>#REF!</v>
      </c>
      <c r="M88" s="190"/>
      <c r="N88" s="191" t="e">
        <f t="shared" si="8"/>
        <v>#REF!</v>
      </c>
      <c r="O88" s="192">
        <v>679</v>
      </c>
      <c r="P88" s="192">
        <v>3</v>
      </c>
      <c r="Q88" s="192">
        <v>0</v>
      </c>
      <c r="R88" s="192">
        <v>682</v>
      </c>
      <c r="S88" s="192">
        <v>308956.5</v>
      </c>
      <c r="T88" s="193">
        <v>78903</v>
      </c>
      <c r="U88" s="192">
        <v>0</v>
      </c>
      <c r="V88" s="194">
        <v>387859.5</v>
      </c>
      <c r="W88" s="188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47.25">
      <c r="A89" s="189" t="s">
        <v>90</v>
      </c>
      <c r="B89" s="188" t="e">
        <f>Микро!#REF!+#REF!</f>
        <v>#REF!</v>
      </c>
      <c r="C89" s="190" t="e">
        <f>Малые!#REF!+#REF!</f>
        <v>#REF!</v>
      </c>
      <c r="D89" s="190" t="e">
        <f>Средние!#REF!+#REF!</f>
        <v>#REF!</v>
      </c>
      <c r="E89" s="190" t="e">
        <f t="shared" si="6"/>
        <v>#REF!</v>
      </c>
      <c r="F89" s="190" t="e">
        <f>Микро!#REF!+#REF!</f>
        <v>#REF!</v>
      </c>
      <c r="G89" s="190" t="e">
        <f>Малые!#REF!+#REF!</f>
        <v>#REF!</v>
      </c>
      <c r="H89" s="190" t="e">
        <f>Средние!B90+#REF!</f>
        <v>#REF!</v>
      </c>
      <c r="I89" s="190" t="e">
        <f t="shared" si="7"/>
        <v>#REF!</v>
      </c>
      <c r="J89" s="190" t="e">
        <f>Микро!#REF!+#REF!</f>
        <v>#REF!</v>
      </c>
      <c r="K89" s="190" t="e">
        <f>Малые!#REF!+#REF!</f>
        <v>#REF!</v>
      </c>
      <c r="L89" s="190" t="e">
        <f>Средние!#REF!+#REF!</f>
        <v>#REF!</v>
      </c>
      <c r="M89" s="190"/>
      <c r="N89" s="191" t="e">
        <f t="shared" si="8"/>
        <v>#REF!</v>
      </c>
      <c r="O89" s="192">
        <v>434</v>
      </c>
      <c r="P89" s="192">
        <v>4</v>
      </c>
      <c r="Q89" s="192">
        <v>0</v>
      </c>
      <c r="R89" s="192">
        <v>438</v>
      </c>
      <c r="S89" s="192">
        <v>2412621.4</v>
      </c>
      <c r="T89" s="193">
        <v>390971.4</v>
      </c>
      <c r="U89" s="192">
        <v>0</v>
      </c>
      <c r="V89" s="194">
        <v>2803592.8</v>
      </c>
      <c r="W89" s="188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63">
      <c r="A90" s="195" t="s">
        <v>91</v>
      </c>
      <c r="B90" s="188" t="e">
        <f>Микро!#REF!+#REF!</f>
        <v>#REF!</v>
      </c>
      <c r="C90" s="190" t="e">
        <f>Малые!#REF!+#REF!</f>
        <v>#REF!</v>
      </c>
      <c r="D90" s="190" t="e">
        <f>Средние!#REF!+#REF!</f>
        <v>#REF!</v>
      </c>
      <c r="E90" s="190" t="e">
        <f t="shared" si="6"/>
        <v>#REF!</v>
      </c>
      <c r="F90" s="190" t="e">
        <f>Микро!#REF!+#REF!</f>
        <v>#REF!</v>
      </c>
      <c r="G90" s="190" t="e">
        <f>Малые!#REF!+#REF!</f>
        <v>#REF!</v>
      </c>
      <c r="H90" s="190" t="e">
        <f>Средние!B91+#REF!</f>
        <v>#REF!</v>
      </c>
      <c r="I90" s="190" t="e">
        <f t="shared" si="7"/>
        <v>#REF!</v>
      </c>
      <c r="J90" s="190" t="e">
        <f>Микро!#REF!+#REF!</f>
        <v>#REF!</v>
      </c>
      <c r="K90" s="190" t="e">
        <f>Малые!#REF!+#REF!</f>
        <v>#REF!</v>
      </c>
      <c r="L90" s="190" t="e">
        <f>Средние!#REF!+#REF!</f>
        <v>#REF!</v>
      </c>
      <c r="M90" s="190"/>
      <c r="N90" s="191" t="e">
        <f t="shared" si="8"/>
        <v>#REF!</v>
      </c>
      <c r="O90" s="192">
        <v>10</v>
      </c>
      <c r="P90" s="192">
        <v>0</v>
      </c>
      <c r="Q90" s="192">
        <v>0</v>
      </c>
      <c r="R90" s="192">
        <v>10</v>
      </c>
      <c r="S90" s="192">
        <v>0</v>
      </c>
      <c r="T90" s="193">
        <v>0</v>
      </c>
      <c r="U90" s="192">
        <v>0</v>
      </c>
      <c r="V90" s="194">
        <v>0</v>
      </c>
      <c r="W90" s="188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63">
      <c r="A91" s="189" t="s">
        <v>92</v>
      </c>
      <c r="B91" s="188" t="e">
        <f>Микро!#REF!+#REF!</f>
        <v>#REF!</v>
      </c>
      <c r="C91" s="190" t="e">
        <f>Малые!#REF!+#REF!</f>
        <v>#REF!</v>
      </c>
      <c r="D91" s="190" t="e">
        <f>Средние!#REF!+#REF!</f>
        <v>#REF!</v>
      </c>
      <c r="E91" s="190" t="e">
        <f t="shared" si="6"/>
        <v>#REF!</v>
      </c>
      <c r="F91" s="190" t="e">
        <f>Микро!#REF!+#REF!</f>
        <v>#REF!</v>
      </c>
      <c r="G91" s="190" t="e">
        <f>Малые!#REF!+#REF!</f>
        <v>#REF!</v>
      </c>
      <c r="H91" s="190" t="e">
        <f>Средние!B92+#REF!</f>
        <v>#REF!</v>
      </c>
      <c r="I91" s="190" t="e">
        <f t="shared" si="7"/>
        <v>#REF!</v>
      </c>
      <c r="J91" s="190" t="e">
        <f>Микро!#REF!+#REF!</f>
        <v>#REF!</v>
      </c>
      <c r="K91" s="190" t="e">
        <f>Малые!#REF!+#REF!</f>
        <v>#REF!</v>
      </c>
      <c r="L91" s="190" t="e">
        <f>Средние!#REF!+#REF!</f>
        <v>#REF!</v>
      </c>
      <c r="M91" s="190"/>
      <c r="N91" s="191" t="e">
        <f t="shared" si="8"/>
        <v>#REF!</v>
      </c>
      <c r="O91" s="192">
        <v>1252</v>
      </c>
      <c r="P91" s="192">
        <v>62</v>
      </c>
      <c r="Q91" s="192">
        <v>5</v>
      </c>
      <c r="R91" s="192">
        <v>1319</v>
      </c>
      <c r="S91" s="192">
        <v>16829483.800000001</v>
      </c>
      <c r="T91" s="193">
        <v>23229466.199999999</v>
      </c>
      <c r="U91" s="192">
        <v>4386334</v>
      </c>
      <c r="V91" s="194">
        <v>44445284</v>
      </c>
      <c r="W91" s="188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47.25">
      <c r="A92" s="195" t="s">
        <v>93</v>
      </c>
      <c r="B92" s="188" t="e">
        <f>Микро!#REF!+#REF!</f>
        <v>#REF!</v>
      </c>
      <c r="C92" s="190" t="e">
        <f>Малые!#REF!+#REF!</f>
        <v>#REF!</v>
      </c>
      <c r="D92" s="190" t="e">
        <f>Средние!#REF!+#REF!</f>
        <v>#REF!</v>
      </c>
      <c r="E92" s="190" t="e">
        <f t="shared" si="6"/>
        <v>#REF!</v>
      </c>
      <c r="F92" s="190" t="e">
        <f>Микро!#REF!+#REF!</f>
        <v>#REF!</v>
      </c>
      <c r="G92" s="190" t="e">
        <f>Малые!#REF!+#REF!</f>
        <v>#REF!</v>
      </c>
      <c r="H92" s="190" t="e">
        <f>Средние!B93+#REF!</f>
        <v>#REF!</v>
      </c>
      <c r="I92" s="190" t="e">
        <f t="shared" si="7"/>
        <v>#REF!</v>
      </c>
      <c r="J92" s="190" t="e">
        <f>Микро!#REF!+#REF!</f>
        <v>#REF!</v>
      </c>
      <c r="K92" s="190" t="e">
        <f>Малые!#REF!+#REF!</f>
        <v>#REF!</v>
      </c>
      <c r="L92" s="190" t="e">
        <f>Средние!#REF!+#REF!</f>
        <v>#REF!</v>
      </c>
      <c r="M92" s="190"/>
      <c r="N92" s="191" t="e">
        <f t="shared" si="8"/>
        <v>#REF!</v>
      </c>
      <c r="O92" s="192">
        <v>8710</v>
      </c>
      <c r="P92" s="192">
        <v>184</v>
      </c>
      <c r="Q92" s="192">
        <v>5</v>
      </c>
      <c r="R92" s="192">
        <v>8899</v>
      </c>
      <c r="S92" s="192">
        <v>21946338.199999999</v>
      </c>
      <c r="T92" s="193">
        <v>15889813</v>
      </c>
      <c r="U92" s="192">
        <v>2510223</v>
      </c>
      <c r="V92" s="194">
        <v>40346374.200000003</v>
      </c>
      <c r="W92" s="188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31.5">
      <c r="A93" s="197" t="s">
        <v>94</v>
      </c>
      <c r="B93" s="188" t="e">
        <f>Микро!#REF!+#REF!</f>
        <v>#REF!</v>
      </c>
      <c r="C93" s="190" t="e">
        <f>Малые!#REF!+#REF!</f>
        <v>#REF!</v>
      </c>
      <c r="D93" s="190" t="e">
        <f>Средние!#REF!+#REF!</f>
        <v>#REF!</v>
      </c>
      <c r="E93" s="190" t="e">
        <f t="shared" si="6"/>
        <v>#REF!</v>
      </c>
      <c r="F93" s="190" t="e">
        <f>Микро!#REF!+#REF!</f>
        <v>#REF!</v>
      </c>
      <c r="G93" s="190" t="e">
        <f>Малые!#REF!+#REF!</f>
        <v>#REF!</v>
      </c>
      <c r="H93" s="190" t="e">
        <f>Средние!B94+#REF!</f>
        <v>#REF!</v>
      </c>
      <c r="I93" s="190" t="e">
        <f t="shared" si="7"/>
        <v>#REF!</v>
      </c>
      <c r="J93" s="190" t="e">
        <f>Микро!#REF!+#REF!</f>
        <v>#REF!</v>
      </c>
      <c r="K93" s="190" t="e">
        <f>Малые!#REF!+#REF!</f>
        <v>#REF!</v>
      </c>
      <c r="L93" s="190" t="e">
        <f>Средние!#REF!+#REF!</f>
        <v>#REF!</v>
      </c>
      <c r="M93" s="190"/>
      <c r="N93" s="191" t="e">
        <f t="shared" si="8"/>
        <v>#REF!</v>
      </c>
      <c r="O93" s="192">
        <v>6165</v>
      </c>
      <c r="P93" s="192">
        <v>53</v>
      </c>
      <c r="Q93" s="192">
        <v>6</v>
      </c>
      <c r="R93" s="192">
        <v>6224</v>
      </c>
      <c r="S93" s="192">
        <v>35977605.494704261</v>
      </c>
      <c r="T93" s="193">
        <v>11364218.831490688</v>
      </c>
      <c r="U93" s="192">
        <v>3189691</v>
      </c>
      <c r="V93" s="194">
        <v>50531515.326194949</v>
      </c>
      <c r="W93" s="188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31.5">
      <c r="A94" s="195" t="s">
        <v>95</v>
      </c>
      <c r="B94" s="188" t="e">
        <f>Микро!#REF!+#REF!</f>
        <v>#REF!</v>
      </c>
      <c r="C94" s="190" t="e">
        <f>Малые!#REF!+#REF!</f>
        <v>#REF!</v>
      </c>
      <c r="D94" s="190" t="e">
        <f>Средние!#REF!+#REF!</f>
        <v>#REF!</v>
      </c>
      <c r="E94" s="190" t="e">
        <f t="shared" si="6"/>
        <v>#REF!</v>
      </c>
      <c r="F94" s="190" t="e">
        <f>Микро!#REF!+#REF!</f>
        <v>#REF!</v>
      </c>
      <c r="G94" s="190" t="e">
        <f>Малые!#REF!+#REF!</f>
        <v>#REF!</v>
      </c>
      <c r="H94" s="190" t="e">
        <f>Средние!B95+#REF!</f>
        <v>#REF!</v>
      </c>
      <c r="I94" s="190" t="e">
        <f t="shared" si="7"/>
        <v>#REF!</v>
      </c>
      <c r="J94" s="190" t="e">
        <f>Микро!#REF!+#REF!</f>
        <v>#REF!</v>
      </c>
      <c r="K94" s="190" t="e">
        <f>Малые!#REF!+#REF!</f>
        <v>#REF!</v>
      </c>
      <c r="L94" s="190" t="e">
        <f>Средние!#REF!+#REF!</f>
        <v>#REF!</v>
      </c>
      <c r="M94" s="190"/>
      <c r="N94" s="191" t="e">
        <f t="shared" si="8"/>
        <v>#REF!</v>
      </c>
      <c r="O94" s="192">
        <v>5263</v>
      </c>
      <c r="P94" s="192">
        <v>31</v>
      </c>
      <c r="Q94" s="192">
        <v>1</v>
      </c>
      <c r="R94" s="192">
        <v>5295</v>
      </c>
      <c r="S94" s="192">
        <v>10596916.1</v>
      </c>
      <c r="T94" s="193">
        <v>4166117.9</v>
      </c>
      <c r="U94" s="192">
        <v>0</v>
      </c>
      <c r="V94" s="194">
        <v>14763034</v>
      </c>
      <c r="W94" s="188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31.5">
      <c r="A95" s="189" t="s">
        <v>96</v>
      </c>
      <c r="B95" s="188" t="e">
        <f>Микро!#REF!+#REF!</f>
        <v>#REF!</v>
      </c>
      <c r="C95" s="190" t="e">
        <f>Малые!#REF!+#REF!</f>
        <v>#REF!</v>
      </c>
      <c r="D95" s="190" t="e">
        <f>Средние!#REF!+#REF!</f>
        <v>#REF!</v>
      </c>
      <c r="E95" s="190" t="e">
        <f t="shared" si="6"/>
        <v>#REF!</v>
      </c>
      <c r="F95" s="190" t="e">
        <f>Микро!#REF!+#REF!</f>
        <v>#REF!</v>
      </c>
      <c r="G95" s="190" t="e">
        <f>Малые!#REF!+#REF!</f>
        <v>#REF!</v>
      </c>
      <c r="H95" s="190" t="e">
        <f>Средние!B96+#REF!</f>
        <v>#REF!</v>
      </c>
      <c r="I95" s="190" t="e">
        <f t="shared" si="7"/>
        <v>#REF!</v>
      </c>
      <c r="J95" s="190" t="e">
        <f>Микро!#REF!+#REF!</f>
        <v>#REF!</v>
      </c>
      <c r="K95" s="190" t="e">
        <f>Малые!#REF!+#REF!</f>
        <v>#REF!</v>
      </c>
      <c r="L95" s="190" t="e">
        <f>Средние!#REF!+#REF!</f>
        <v>#REF!</v>
      </c>
      <c r="M95" s="190"/>
      <c r="N95" s="191" t="e">
        <f t="shared" si="8"/>
        <v>#REF!</v>
      </c>
      <c r="O95" s="192">
        <v>99</v>
      </c>
      <c r="P95" s="192">
        <v>4</v>
      </c>
      <c r="Q95" s="192">
        <v>1</v>
      </c>
      <c r="R95" s="192">
        <v>104</v>
      </c>
      <c r="S95" s="192">
        <v>596380</v>
      </c>
      <c r="T95" s="193">
        <v>733430.2</v>
      </c>
      <c r="U95" s="192">
        <v>0</v>
      </c>
      <c r="V95" s="194">
        <v>1329810.2</v>
      </c>
      <c r="W95" s="188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31.5">
      <c r="A96" s="195" t="s">
        <v>97</v>
      </c>
      <c r="B96" s="188" t="e">
        <f>Микро!#REF!+#REF!</f>
        <v>#REF!</v>
      </c>
      <c r="C96" s="190" t="e">
        <f>Малые!#REF!+#REF!</f>
        <v>#REF!</v>
      </c>
      <c r="D96" s="190" t="e">
        <f>Средние!#REF!+#REF!</f>
        <v>#REF!</v>
      </c>
      <c r="E96" s="190" t="e">
        <f t="shared" si="6"/>
        <v>#REF!</v>
      </c>
      <c r="F96" s="190" t="e">
        <f>Микро!#REF!+#REF!</f>
        <v>#REF!</v>
      </c>
      <c r="G96" s="190" t="e">
        <f>Малые!#REF!+#REF!</f>
        <v>#REF!</v>
      </c>
      <c r="H96" s="190" t="e">
        <f>Средние!B97+#REF!</f>
        <v>#REF!</v>
      </c>
      <c r="I96" s="190" t="e">
        <f t="shared" si="7"/>
        <v>#REF!</v>
      </c>
      <c r="J96" s="190" t="e">
        <f>Микро!#REF!+#REF!</f>
        <v>#REF!</v>
      </c>
      <c r="K96" s="190" t="e">
        <f>Малые!#REF!+#REF!</f>
        <v>#REF!</v>
      </c>
      <c r="L96" s="190" t="e">
        <f>Средние!#REF!+#REF!</f>
        <v>#REF!</v>
      </c>
      <c r="M96" s="190"/>
      <c r="N96" s="191" t="e">
        <f t="shared" si="8"/>
        <v>#REF!</v>
      </c>
      <c r="O96" s="192">
        <v>20</v>
      </c>
      <c r="P96" s="192">
        <v>1</v>
      </c>
      <c r="Q96" s="192">
        <v>1</v>
      </c>
      <c r="R96" s="192">
        <v>22</v>
      </c>
      <c r="S96" s="192">
        <v>1462</v>
      </c>
      <c r="T96" s="193">
        <v>483887</v>
      </c>
      <c r="U96" s="192">
        <v>0</v>
      </c>
      <c r="V96" s="194">
        <v>485349</v>
      </c>
      <c r="W96" s="188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47.25">
      <c r="A97" s="189" t="s">
        <v>98</v>
      </c>
      <c r="B97" s="188" t="e">
        <f>Микро!#REF!+#REF!</f>
        <v>#REF!</v>
      </c>
      <c r="C97" s="190" t="e">
        <f>Малые!#REF!+#REF!</f>
        <v>#REF!</v>
      </c>
      <c r="D97" s="190" t="e">
        <f>Средние!#REF!+#REF!</f>
        <v>#REF!</v>
      </c>
      <c r="E97" s="190" t="e">
        <f t="shared" si="6"/>
        <v>#REF!</v>
      </c>
      <c r="F97" s="190" t="e">
        <f>Микро!#REF!+#REF!</f>
        <v>#REF!</v>
      </c>
      <c r="G97" s="190" t="e">
        <f>Малые!#REF!+#REF!</f>
        <v>#REF!</v>
      </c>
      <c r="H97" s="190" t="e">
        <f>Средние!B98+#REF!</f>
        <v>#REF!</v>
      </c>
      <c r="I97" s="190" t="e">
        <f t="shared" si="7"/>
        <v>#REF!</v>
      </c>
      <c r="J97" s="190" t="e">
        <f>Микро!#REF!+#REF!</f>
        <v>#REF!</v>
      </c>
      <c r="K97" s="190" t="e">
        <f>Малые!#REF!+#REF!</f>
        <v>#REF!</v>
      </c>
      <c r="L97" s="190" t="e">
        <f>Средние!#REF!+#REF!</f>
        <v>#REF!</v>
      </c>
      <c r="M97" s="190"/>
      <c r="N97" s="191" t="e">
        <f t="shared" si="8"/>
        <v>#REF!</v>
      </c>
      <c r="O97" s="192">
        <v>731</v>
      </c>
      <c r="P97" s="192">
        <v>17</v>
      </c>
      <c r="Q97" s="192">
        <v>3</v>
      </c>
      <c r="R97" s="192">
        <v>751</v>
      </c>
      <c r="S97" s="192">
        <v>3780897.6</v>
      </c>
      <c r="T97" s="193">
        <v>4199434.5999999996</v>
      </c>
      <c r="U97" s="192">
        <v>2454237</v>
      </c>
      <c r="V97" s="194">
        <v>10434569.199999999</v>
      </c>
      <c r="W97" s="188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31.5">
      <c r="A98" s="195" t="s">
        <v>99</v>
      </c>
      <c r="B98" s="188" t="e">
        <f>Микро!#REF!+#REF!</f>
        <v>#REF!</v>
      </c>
      <c r="C98" s="190" t="e">
        <f>Малые!#REF!+#REF!</f>
        <v>#REF!</v>
      </c>
      <c r="D98" s="190" t="e">
        <f>Средние!#REF!+#REF!</f>
        <v>#REF!</v>
      </c>
      <c r="E98" s="190" t="e">
        <f t="shared" si="6"/>
        <v>#REF!</v>
      </c>
      <c r="F98" s="190" t="e">
        <f>Микро!#REF!+#REF!</f>
        <v>#REF!</v>
      </c>
      <c r="G98" s="190" t="e">
        <f>Малые!#REF!+#REF!</f>
        <v>#REF!</v>
      </c>
      <c r="H98" s="190" t="e">
        <f>Средние!B99+#REF!</f>
        <v>#REF!</v>
      </c>
      <c r="I98" s="190" t="e">
        <f t="shared" si="7"/>
        <v>#REF!</v>
      </c>
      <c r="J98" s="190" t="e">
        <f>Микро!#REF!+#REF!</f>
        <v>#REF!</v>
      </c>
      <c r="K98" s="190" t="e">
        <f>Малые!#REF!+#REF!</f>
        <v>#REF!</v>
      </c>
      <c r="L98" s="190" t="e">
        <f>Средние!#REF!+#REF!</f>
        <v>#REF!</v>
      </c>
      <c r="M98" s="190"/>
      <c r="N98" s="191" t="e">
        <f t="shared" si="8"/>
        <v>#REF!</v>
      </c>
      <c r="O98" s="192">
        <v>52</v>
      </c>
      <c r="P98" s="192">
        <v>0</v>
      </c>
      <c r="Q98" s="192">
        <v>0</v>
      </c>
      <c r="R98" s="192">
        <v>52</v>
      </c>
      <c r="S98" s="192">
        <v>118539.5</v>
      </c>
      <c r="T98" s="193">
        <v>0</v>
      </c>
      <c r="U98" s="192">
        <v>0</v>
      </c>
      <c r="V98" s="194">
        <v>118539.5</v>
      </c>
      <c r="W98" s="188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47.25">
      <c r="A99" s="197" t="s">
        <v>100</v>
      </c>
      <c r="B99" s="188" t="e">
        <f>Микро!#REF!+#REF!</f>
        <v>#REF!</v>
      </c>
      <c r="C99" s="190" t="e">
        <f>Малые!#REF!+#REF!</f>
        <v>#REF!</v>
      </c>
      <c r="D99" s="190" t="e">
        <f>Средние!#REF!+#REF!</f>
        <v>#REF!</v>
      </c>
      <c r="E99" s="190" t="e">
        <f t="shared" si="6"/>
        <v>#REF!</v>
      </c>
      <c r="F99" s="190" t="e">
        <f>Микро!#REF!+#REF!</f>
        <v>#REF!</v>
      </c>
      <c r="G99" s="190" t="e">
        <f>Малые!#REF!+#REF!</f>
        <v>#REF!</v>
      </c>
      <c r="H99" s="190" t="e">
        <f>Средние!B100+#REF!</f>
        <v>#REF!</v>
      </c>
      <c r="I99" s="190" t="e">
        <f t="shared" si="7"/>
        <v>#REF!</v>
      </c>
      <c r="J99" s="190" t="e">
        <f>Микро!#REF!+#REF!</f>
        <v>#REF!</v>
      </c>
      <c r="K99" s="190" t="e">
        <f>Малые!#REF!+#REF!</f>
        <v>#REF!</v>
      </c>
      <c r="L99" s="190" t="e">
        <f>Средние!#REF!+#REF!</f>
        <v>#REF!</v>
      </c>
      <c r="M99" s="190"/>
      <c r="N99" s="191" t="e">
        <f t="shared" si="8"/>
        <v>#REF!</v>
      </c>
      <c r="O99" s="192">
        <v>1463</v>
      </c>
      <c r="P99" s="192">
        <v>41</v>
      </c>
      <c r="Q99" s="192">
        <v>0</v>
      </c>
      <c r="R99" s="192">
        <v>1504</v>
      </c>
      <c r="S99" s="192">
        <v>13571033.536385577</v>
      </c>
      <c r="T99" s="193">
        <v>5146217.0617631329</v>
      </c>
      <c r="U99" s="192">
        <v>694153</v>
      </c>
      <c r="V99" s="194">
        <v>19411403.598148711</v>
      </c>
      <c r="W99" s="188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47.25">
      <c r="A100" s="195" t="s">
        <v>101</v>
      </c>
      <c r="B100" s="188" t="e">
        <f>Микро!#REF!+#REF!</f>
        <v>#REF!</v>
      </c>
      <c r="C100" s="190" t="e">
        <f>Малые!#REF!+#REF!</f>
        <v>#REF!</v>
      </c>
      <c r="D100" s="190" t="e">
        <f>Средние!#REF!+#REF!</f>
        <v>#REF!</v>
      </c>
      <c r="E100" s="190" t="e">
        <f t="shared" si="6"/>
        <v>#REF!</v>
      </c>
      <c r="F100" s="190" t="e">
        <f>Микро!#REF!+#REF!</f>
        <v>#REF!</v>
      </c>
      <c r="G100" s="190" t="e">
        <f>Малые!#REF!+#REF!</f>
        <v>#REF!</v>
      </c>
      <c r="H100" s="190" t="e">
        <f>Средние!B101+#REF!</f>
        <v>#REF!</v>
      </c>
      <c r="I100" s="190" t="e">
        <f t="shared" si="7"/>
        <v>#REF!</v>
      </c>
      <c r="J100" s="190" t="e">
        <f>Микро!#REF!+#REF!</f>
        <v>#REF!</v>
      </c>
      <c r="K100" s="190" t="e">
        <f>Малые!#REF!+#REF!</f>
        <v>#REF!</v>
      </c>
      <c r="L100" s="190" t="e">
        <f>Средние!#REF!+#REF!</f>
        <v>#REF!</v>
      </c>
      <c r="M100" s="190"/>
      <c r="N100" s="191" t="e">
        <f t="shared" si="8"/>
        <v>#REF!</v>
      </c>
      <c r="O100" s="192">
        <v>281</v>
      </c>
      <c r="P100" s="192">
        <v>1</v>
      </c>
      <c r="Q100" s="192">
        <v>0</v>
      </c>
      <c r="R100" s="192">
        <v>282</v>
      </c>
      <c r="S100" s="192">
        <v>503125.2</v>
      </c>
      <c r="T100" s="193">
        <v>413590.3</v>
      </c>
      <c r="U100" s="192">
        <v>0</v>
      </c>
      <c r="V100" s="194">
        <v>916715.5</v>
      </c>
      <c r="W100" s="188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47.25">
      <c r="A101" s="189" t="s">
        <v>102</v>
      </c>
      <c r="B101" s="188" t="e">
        <f>Микро!#REF!+#REF!</f>
        <v>#REF!</v>
      </c>
      <c r="C101" s="190" t="e">
        <f>Малые!#REF!+#REF!</f>
        <v>#REF!</v>
      </c>
      <c r="D101" s="190" t="e">
        <f>Средние!#REF!+#REF!</f>
        <v>#REF!</v>
      </c>
      <c r="E101" s="190" t="e">
        <f t="shared" si="6"/>
        <v>#REF!</v>
      </c>
      <c r="F101" s="190" t="e">
        <f>Микро!#REF!+#REF!</f>
        <v>#REF!</v>
      </c>
      <c r="G101" s="190" t="e">
        <f>Малые!#REF!+#REF!</f>
        <v>#REF!</v>
      </c>
      <c r="H101" s="190" t="e">
        <f>Средние!B102+#REF!</f>
        <v>#REF!</v>
      </c>
      <c r="I101" s="190" t="e">
        <f t="shared" si="7"/>
        <v>#REF!</v>
      </c>
      <c r="J101" s="190" t="e">
        <f>Микро!#REF!+#REF!</f>
        <v>#REF!</v>
      </c>
      <c r="K101" s="190" t="e">
        <f>Малые!#REF!+#REF!</f>
        <v>#REF!</v>
      </c>
      <c r="L101" s="190" t="e">
        <f>Средние!#REF!+#REF!</f>
        <v>#REF!</v>
      </c>
      <c r="M101" s="190"/>
      <c r="N101" s="191" t="e">
        <f t="shared" si="8"/>
        <v>#REF!</v>
      </c>
      <c r="O101" s="192">
        <v>1182</v>
      </c>
      <c r="P101" s="192">
        <v>40</v>
      </c>
      <c r="Q101" s="192">
        <v>0</v>
      </c>
      <c r="R101" s="192">
        <v>1222</v>
      </c>
      <c r="S101" s="192">
        <v>5503801.7999999998</v>
      </c>
      <c r="T101" s="193">
        <v>2690160.5</v>
      </c>
      <c r="U101" s="192">
        <v>694153</v>
      </c>
      <c r="V101" s="194">
        <v>8888115.3000000007</v>
      </c>
      <c r="W101" s="188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31.5">
      <c r="A102" s="196" t="s">
        <v>103</v>
      </c>
      <c r="B102" s="188" t="e">
        <f>Микро!#REF!+#REF!</f>
        <v>#REF!</v>
      </c>
      <c r="C102" s="190" t="e">
        <f>Малые!#REF!+#REF!</f>
        <v>#REF!</v>
      </c>
      <c r="D102" s="190" t="e">
        <f>Средние!#REF!+#REF!</f>
        <v>#REF!</v>
      </c>
      <c r="E102" s="190" t="e">
        <f t="shared" si="6"/>
        <v>#REF!</v>
      </c>
      <c r="F102" s="190" t="e">
        <f>Микро!#REF!+#REF!</f>
        <v>#REF!</v>
      </c>
      <c r="G102" s="190" t="e">
        <f>Малые!#REF!+#REF!</f>
        <v>#REF!</v>
      </c>
      <c r="H102" s="190" t="e">
        <f>Средние!B103+#REF!</f>
        <v>#REF!</v>
      </c>
      <c r="I102" s="190" t="e">
        <f t="shared" si="7"/>
        <v>#REF!</v>
      </c>
      <c r="J102" s="190" t="e">
        <f>Микро!#REF!+#REF!</f>
        <v>#REF!</v>
      </c>
      <c r="K102" s="190" t="e">
        <f>Малые!#REF!+#REF!</f>
        <v>#REF!</v>
      </c>
      <c r="L102" s="190" t="e">
        <f>Средние!#REF!+#REF!</f>
        <v>#REF!</v>
      </c>
      <c r="M102" s="190"/>
      <c r="N102" s="191" t="e">
        <f t="shared" si="8"/>
        <v>#REF!</v>
      </c>
      <c r="O102" s="192">
        <v>1010</v>
      </c>
      <c r="P102" s="192">
        <v>14</v>
      </c>
      <c r="Q102" s="192">
        <v>0</v>
      </c>
      <c r="R102" s="192">
        <v>1024</v>
      </c>
      <c r="S102" s="192">
        <v>4125244.7130758502</v>
      </c>
      <c r="T102" s="193">
        <v>1210484.3999999999</v>
      </c>
      <c r="U102" s="192">
        <v>0</v>
      </c>
      <c r="V102" s="194">
        <v>5335729.1130758505</v>
      </c>
      <c r="W102" s="188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15.75">
      <c r="A103" s="189" t="s">
        <v>104</v>
      </c>
      <c r="B103" s="188" t="e">
        <f>Микро!#REF!+#REF!</f>
        <v>#REF!</v>
      </c>
      <c r="C103" s="190" t="e">
        <f>Малые!#REF!+#REF!</f>
        <v>#REF!</v>
      </c>
      <c r="D103" s="190" t="e">
        <f>Средние!#REF!+#REF!</f>
        <v>#REF!</v>
      </c>
      <c r="E103" s="190" t="e">
        <f t="shared" si="6"/>
        <v>#REF!</v>
      </c>
      <c r="F103" s="190" t="e">
        <f>Микро!#REF!+#REF!</f>
        <v>#REF!</v>
      </c>
      <c r="G103" s="190" t="e">
        <f>Малые!#REF!+#REF!</f>
        <v>#REF!</v>
      </c>
      <c r="H103" s="190" t="e">
        <f>Средние!B104+#REF!</f>
        <v>#REF!</v>
      </c>
      <c r="I103" s="190" t="e">
        <f t="shared" si="7"/>
        <v>#REF!</v>
      </c>
      <c r="J103" s="190" t="e">
        <f>Микро!#REF!+#REF!</f>
        <v>#REF!</v>
      </c>
      <c r="K103" s="190" t="e">
        <f>Малые!#REF!+#REF!</f>
        <v>#REF!</v>
      </c>
      <c r="L103" s="190" t="e">
        <f>Средние!#REF!+#REF!</f>
        <v>#REF!</v>
      </c>
      <c r="M103" s="190"/>
      <c r="N103" s="191" t="e">
        <f t="shared" si="8"/>
        <v>#REF!</v>
      </c>
      <c r="O103" s="192">
        <v>65</v>
      </c>
      <c r="P103" s="192">
        <v>1</v>
      </c>
      <c r="Q103" s="192">
        <v>0</v>
      </c>
      <c r="R103" s="192">
        <v>66</v>
      </c>
      <c r="S103" s="192">
        <v>52277.3</v>
      </c>
      <c r="T103" s="193">
        <v>29369.3</v>
      </c>
      <c r="U103" s="192">
        <v>0</v>
      </c>
      <c r="V103" s="194">
        <v>81646.600000000006</v>
      </c>
      <c r="W103" s="188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47.25">
      <c r="A104" s="195" t="s">
        <v>105</v>
      </c>
      <c r="B104" s="188" t="e">
        <f>Микро!#REF!+#REF!</f>
        <v>#REF!</v>
      </c>
      <c r="C104" s="190" t="e">
        <f>Малые!#REF!+#REF!</f>
        <v>#REF!</v>
      </c>
      <c r="D104" s="190" t="e">
        <f>Средние!#REF!+#REF!</f>
        <v>#REF!</v>
      </c>
      <c r="E104" s="190" t="e">
        <f t="shared" si="6"/>
        <v>#REF!</v>
      </c>
      <c r="F104" s="190" t="e">
        <f>Микро!#REF!+#REF!</f>
        <v>#REF!</v>
      </c>
      <c r="G104" s="190" t="e">
        <f>Малые!#REF!+#REF!</f>
        <v>#REF!</v>
      </c>
      <c r="H104" s="190" t="e">
        <f>Средние!B105+#REF!</f>
        <v>#REF!</v>
      </c>
      <c r="I104" s="190" t="e">
        <f t="shared" si="7"/>
        <v>#REF!</v>
      </c>
      <c r="J104" s="190" t="e">
        <f>Микро!#REF!+#REF!</f>
        <v>#REF!</v>
      </c>
      <c r="K104" s="190" t="e">
        <f>Малые!#REF!+#REF!</f>
        <v>#REF!</v>
      </c>
      <c r="L104" s="190" t="e">
        <f>Средние!#REF!+#REF!</f>
        <v>#REF!</v>
      </c>
      <c r="M104" s="190"/>
      <c r="N104" s="191" t="e">
        <f t="shared" si="8"/>
        <v>#REF!</v>
      </c>
      <c r="O104" s="192">
        <v>99</v>
      </c>
      <c r="P104" s="192">
        <v>2</v>
      </c>
      <c r="Q104" s="192">
        <v>0</v>
      </c>
      <c r="R104" s="192">
        <v>101</v>
      </c>
      <c r="S104" s="192">
        <v>153529</v>
      </c>
      <c r="T104" s="193">
        <v>254290</v>
      </c>
      <c r="U104" s="192">
        <v>0</v>
      </c>
      <c r="V104" s="194">
        <v>407819</v>
      </c>
      <c r="W104" s="188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31.5">
      <c r="A105" s="189" t="s">
        <v>106</v>
      </c>
      <c r="B105" s="188" t="e">
        <f>Микро!#REF!+#REF!</f>
        <v>#REF!</v>
      </c>
      <c r="C105" s="190" t="e">
        <f>Малые!#REF!+#REF!</f>
        <v>#REF!</v>
      </c>
      <c r="D105" s="190" t="e">
        <f>Средние!#REF!+#REF!</f>
        <v>#REF!</v>
      </c>
      <c r="E105" s="190" t="e">
        <f t="shared" si="6"/>
        <v>#REF!</v>
      </c>
      <c r="F105" s="190" t="e">
        <f>Микро!#REF!+#REF!</f>
        <v>#REF!</v>
      </c>
      <c r="G105" s="190" t="e">
        <f>Малые!#REF!+#REF!</f>
        <v>#REF!</v>
      </c>
      <c r="H105" s="190" t="e">
        <f>Средние!B106+#REF!</f>
        <v>#REF!</v>
      </c>
      <c r="I105" s="190" t="e">
        <f t="shared" si="7"/>
        <v>#REF!</v>
      </c>
      <c r="J105" s="190" t="e">
        <f>Микро!#REF!+#REF!</f>
        <v>#REF!</v>
      </c>
      <c r="K105" s="190" t="e">
        <f>Малые!#REF!+#REF!</f>
        <v>#REF!</v>
      </c>
      <c r="L105" s="190" t="e">
        <f>Средние!#REF!+#REF!</f>
        <v>#REF!</v>
      </c>
      <c r="M105" s="190"/>
      <c r="N105" s="191" t="e">
        <f t="shared" si="8"/>
        <v>#REF!</v>
      </c>
      <c r="O105" s="192">
        <v>34</v>
      </c>
      <c r="P105" s="192">
        <v>0</v>
      </c>
      <c r="Q105" s="192">
        <v>0</v>
      </c>
      <c r="R105" s="192">
        <v>34</v>
      </c>
      <c r="S105" s="192">
        <v>123602.5</v>
      </c>
      <c r="T105" s="193">
        <v>0</v>
      </c>
      <c r="U105" s="192">
        <v>0</v>
      </c>
      <c r="V105" s="194">
        <v>123602.5</v>
      </c>
      <c r="W105" s="188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ht="31.5">
      <c r="A106" s="195" t="s">
        <v>107</v>
      </c>
      <c r="B106" s="188" t="e">
        <f>Микро!#REF!+#REF!</f>
        <v>#REF!</v>
      </c>
      <c r="C106" s="190" t="e">
        <f>Малые!#REF!+#REF!</f>
        <v>#REF!</v>
      </c>
      <c r="D106" s="190" t="e">
        <f>Средние!#REF!+#REF!</f>
        <v>#REF!</v>
      </c>
      <c r="E106" s="190" t="e">
        <f t="shared" si="6"/>
        <v>#REF!</v>
      </c>
      <c r="F106" s="190" t="e">
        <f>Микро!#REF!+#REF!</f>
        <v>#REF!</v>
      </c>
      <c r="G106" s="190" t="e">
        <f>Малые!#REF!+#REF!</f>
        <v>#REF!</v>
      </c>
      <c r="H106" s="190" t="e">
        <f>Средние!B107+#REF!</f>
        <v>#REF!</v>
      </c>
      <c r="I106" s="190" t="e">
        <f t="shared" si="7"/>
        <v>#REF!</v>
      </c>
      <c r="J106" s="190" t="e">
        <f>Микро!#REF!+#REF!</f>
        <v>#REF!</v>
      </c>
      <c r="K106" s="190" t="e">
        <f>Малые!#REF!+#REF!</f>
        <v>#REF!</v>
      </c>
      <c r="L106" s="190" t="e">
        <f>Средние!#REF!+#REF!</f>
        <v>#REF!</v>
      </c>
      <c r="M106" s="190"/>
      <c r="N106" s="191" t="e">
        <f t="shared" si="8"/>
        <v>#REF!</v>
      </c>
      <c r="O106" s="192">
        <v>71</v>
      </c>
      <c r="P106" s="192">
        <v>1</v>
      </c>
      <c r="Q106" s="192">
        <v>0</v>
      </c>
      <c r="R106" s="192">
        <v>72</v>
      </c>
      <c r="S106" s="192">
        <v>651605.6</v>
      </c>
      <c r="T106" s="193">
        <v>164790.20000000001</v>
      </c>
      <c r="U106" s="192">
        <v>0</v>
      </c>
      <c r="V106" s="194">
        <v>816395.8</v>
      </c>
      <c r="W106" s="188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ht="78.75">
      <c r="A107" s="189" t="s">
        <v>108</v>
      </c>
      <c r="B107" s="188" t="e">
        <f>Микро!#REF!+#REF!</f>
        <v>#REF!</v>
      </c>
      <c r="C107" s="190" t="e">
        <f>Малые!#REF!+#REF!</f>
        <v>#REF!</v>
      </c>
      <c r="D107" s="190" t="e">
        <f>Средние!#REF!+#REF!</f>
        <v>#REF!</v>
      </c>
      <c r="E107" s="190" t="e">
        <f t="shared" si="6"/>
        <v>#REF!</v>
      </c>
      <c r="F107" s="190" t="e">
        <f>Микро!#REF!+#REF!</f>
        <v>#REF!</v>
      </c>
      <c r="G107" s="190" t="e">
        <f>Малые!#REF!+#REF!</f>
        <v>#REF!</v>
      </c>
      <c r="H107" s="190" t="e">
        <f>Средние!B108+#REF!</f>
        <v>#REF!</v>
      </c>
      <c r="I107" s="190" t="e">
        <f t="shared" si="7"/>
        <v>#REF!</v>
      </c>
      <c r="J107" s="190" t="e">
        <f>Микро!#REF!+#REF!</f>
        <v>#REF!</v>
      </c>
      <c r="K107" s="190" t="e">
        <f>Малые!#REF!+#REF!</f>
        <v>#REF!</v>
      </c>
      <c r="L107" s="190" t="e">
        <f>Средние!#REF!+#REF!</f>
        <v>#REF!</v>
      </c>
      <c r="M107" s="190"/>
      <c r="N107" s="191" t="e">
        <f t="shared" si="8"/>
        <v>#REF!</v>
      </c>
      <c r="O107" s="192">
        <v>553</v>
      </c>
      <c r="P107" s="192">
        <v>6</v>
      </c>
      <c r="Q107" s="192">
        <v>0</v>
      </c>
      <c r="R107" s="192">
        <v>559</v>
      </c>
      <c r="S107" s="192">
        <v>1445255.4</v>
      </c>
      <c r="T107" s="193">
        <v>449352.8</v>
      </c>
      <c r="U107" s="192">
        <v>0</v>
      </c>
      <c r="V107" s="194">
        <v>1894608.2</v>
      </c>
      <c r="W107" s="188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ht="31.5">
      <c r="A108" s="195" t="s">
        <v>109</v>
      </c>
      <c r="B108" s="188" t="e">
        <f>Микро!#REF!+#REF!</f>
        <v>#REF!</v>
      </c>
      <c r="C108" s="190" t="e">
        <f>Малые!#REF!+#REF!</f>
        <v>#REF!</v>
      </c>
      <c r="D108" s="190" t="e">
        <f>Средние!#REF!+#REF!</f>
        <v>#REF!</v>
      </c>
      <c r="E108" s="190" t="e">
        <f t="shared" si="6"/>
        <v>#REF!</v>
      </c>
      <c r="F108" s="190" t="e">
        <f>Микро!#REF!+#REF!</f>
        <v>#REF!</v>
      </c>
      <c r="G108" s="190" t="e">
        <f>Малые!#REF!+#REF!</f>
        <v>#REF!</v>
      </c>
      <c r="H108" s="190" t="e">
        <f>Средние!B109+#REF!</f>
        <v>#REF!</v>
      </c>
      <c r="I108" s="190" t="e">
        <f t="shared" si="7"/>
        <v>#REF!</v>
      </c>
      <c r="J108" s="190" t="e">
        <f>Микро!#REF!+#REF!</f>
        <v>#REF!</v>
      </c>
      <c r="K108" s="190" t="e">
        <f>Малые!#REF!+#REF!</f>
        <v>#REF!</v>
      </c>
      <c r="L108" s="190" t="e">
        <f>Средние!#REF!+#REF!</f>
        <v>#REF!</v>
      </c>
      <c r="M108" s="190"/>
      <c r="N108" s="191" t="e">
        <f t="shared" si="8"/>
        <v>#REF!</v>
      </c>
      <c r="O108" s="192">
        <v>188</v>
      </c>
      <c r="P108" s="192">
        <v>4</v>
      </c>
      <c r="Q108" s="192">
        <v>0</v>
      </c>
      <c r="R108" s="192">
        <v>192</v>
      </c>
      <c r="S108" s="192">
        <v>156419.9</v>
      </c>
      <c r="T108" s="193">
        <v>312682.09999999998</v>
      </c>
      <c r="U108" s="192">
        <v>0</v>
      </c>
      <c r="V108" s="194">
        <v>469102</v>
      </c>
      <c r="W108" s="188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31.5">
      <c r="A109" s="197" t="s">
        <v>110</v>
      </c>
      <c r="B109" s="188" t="e">
        <f>Микро!#REF!+#REF!</f>
        <v>#REF!</v>
      </c>
      <c r="C109" s="190" t="e">
        <f>Малые!#REF!+#REF!</f>
        <v>#REF!</v>
      </c>
      <c r="D109" s="190" t="e">
        <f>Средние!#REF!+#REF!</f>
        <v>#REF!</v>
      </c>
      <c r="E109" s="190" t="e">
        <f t="shared" si="6"/>
        <v>#REF!</v>
      </c>
      <c r="F109" s="190" t="e">
        <f>Микро!#REF!+#REF!</f>
        <v>#REF!</v>
      </c>
      <c r="G109" s="190" t="e">
        <f>Малые!#REF!+#REF!</f>
        <v>#REF!</v>
      </c>
      <c r="H109" s="190" t="e">
        <f>Средние!B110+#REF!</f>
        <v>#REF!</v>
      </c>
      <c r="I109" s="190" t="e">
        <f t="shared" si="7"/>
        <v>#REF!</v>
      </c>
      <c r="J109" s="190" t="e">
        <f>Микро!#REF!+#REF!</f>
        <v>#REF!</v>
      </c>
      <c r="K109" s="190" t="e">
        <f>Малые!#REF!+#REF!</f>
        <v>#REF!</v>
      </c>
      <c r="L109" s="190" t="e">
        <f>Средние!#REF!+#REF!</f>
        <v>#REF!</v>
      </c>
      <c r="M109" s="190"/>
      <c r="N109" s="191" t="e">
        <f t="shared" si="8"/>
        <v>#REF!</v>
      </c>
      <c r="O109" s="192">
        <v>164</v>
      </c>
      <c r="P109" s="192">
        <v>7</v>
      </c>
      <c r="Q109" s="192">
        <v>1</v>
      </c>
      <c r="R109" s="192">
        <v>172</v>
      </c>
      <c r="S109" s="192">
        <v>410088.09955410677</v>
      </c>
      <c r="T109" s="193">
        <v>232063.8</v>
      </c>
      <c r="U109" s="192">
        <v>0</v>
      </c>
      <c r="V109" s="194">
        <v>642151.89955410676</v>
      </c>
      <c r="W109" s="188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ht="63">
      <c r="A110" s="195" t="s">
        <v>111</v>
      </c>
      <c r="B110" s="188" t="e">
        <f>Микро!#REF!+#REF!</f>
        <v>#REF!</v>
      </c>
      <c r="C110" s="190" t="e">
        <f>Малые!#REF!+#REF!</f>
        <v>#REF!</v>
      </c>
      <c r="D110" s="190" t="e">
        <f>Средние!#REF!+#REF!</f>
        <v>#REF!</v>
      </c>
      <c r="E110" s="190" t="e">
        <f t="shared" ref="E110:E120" si="9">B110+C110+D110</f>
        <v>#REF!</v>
      </c>
      <c r="F110" s="190" t="e">
        <f>Микро!#REF!+#REF!</f>
        <v>#REF!</v>
      </c>
      <c r="G110" s="190" t="e">
        <f>Малые!#REF!+#REF!</f>
        <v>#REF!</v>
      </c>
      <c r="H110" s="190" t="e">
        <f>Средние!B111+#REF!</f>
        <v>#REF!</v>
      </c>
      <c r="I110" s="190" t="e">
        <f t="shared" ref="I110:I120" si="10">F110+G110+H110</f>
        <v>#REF!</v>
      </c>
      <c r="J110" s="190" t="e">
        <f>Микро!#REF!+#REF!</f>
        <v>#REF!</v>
      </c>
      <c r="K110" s="190" t="e">
        <f>Малые!#REF!+#REF!</f>
        <v>#REF!</v>
      </c>
      <c r="L110" s="190" t="e">
        <f>Средние!#REF!+#REF!</f>
        <v>#REF!</v>
      </c>
      <c r="M110" s="190"/>
      <c r="N110" s="191" t="e">
        <f t="shared" ref="N110:N120" si="11">J110+K110+L110+M110</f>
        <v>#REF!</v>
      </c>
      <c r="O110" s="192">
        <v>82</v>
      </c>
      <c r="P110" s="192">
        <v>7</v>
      </c>
      <c r="Q110" s="192">
        <v>1</v>
      </c>
      <c r="R110" s="192">
        <v>90</v>
      </c>
      <c r="S110" s="192">
        <v>34146</v>
      </c>
      <c r="T110" s="193">
        <v>232063.8</v>
      </c>
      <c r="U110" s="192">
        <v>0</v>
      </c>
      <c r="V110" s="194">
        <v>266209.8</v>
      </c>
      <c r="W110" s="188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ht="47.25">
      <c r="A111" s="189" t="s">
        <v>112</v>
      </c>
      <c r="B111" s="188" t="e">
        <f>Микро!#REF!+#REF!</f>
        <v>#REF!</v>
      </c>
      <c r="C111" s="190" t="e">
        <f>Малые!#REF!+#REF!</f>
        <v>#REF!</v>
      </c>
      <c r="D111" s="190" t="e">
        <f>Средние!#REF!+#REF!</f>
        <v>#REF!</v>
      </c>
      <c r="E111" s="190" t="e">
        <f t="shared" si="9"/>
        <v>#REF!</v>
      </c>
      <c r="F111" s="190" t="e">
        <f>Микро!#REF!+#REF!</f>
        <v>#REF!</v>
      </c>
      <c r="G111" s="190" t="e">
        <f>Малые!#REF!+#REF!</f>
        <v>#REF!</v>
      </c>
      <c r="H111" s="190" t="e">
        <f>Средние!B112+#REF!</f>
        <v>#REF!</v>
      </c>
      <c r="I111" s="190" t="e">
        <f t="shared" si="10"/>
        <v>#REF!</v>
      </c>
      <c r="J111" s="190" t="e">
        <f>Микро!#REF!+#REF!</f>
        <v>#REF!</v>
      </c>
      <c r="K111" s="190" t="e">
        <f>Малые!#REF!+#REF!</f>
        <v>#REF!</v>
      </c>
      <c r="L111" s="190" t="e">
        <f>Средние!#REF!+#REF!</f>
        <v>#REF!</v>
      </c>
      <c r="M111" s="190"/>
      <c r="N111" s="191" t="e">
        <f t="shared" si="11"/>
        <v>#REF!</v>
      </c>
      <c r="O111" s="192">
        <v>82</v>
      </c>
      <c r="P111" s="192">
        <v>0</v>
      </c>
      <c r="Q111" s="192">
        <v>0</v>
      </c>
      <c r="R111" s="192">
        <v>82</v>
      </c>
      <c r="S111" s="192">
        <v>29079.7</v>
      </c>
      <c r="T111" s="193">
        <v>0</v>
      </c>
      <c r="U111" s="192">
        <v>0</v>
      </c>
      <c r="V111" s="194">
        <v>29079.7</v>
      </c>
      <c r="W111" s="188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47.25">
      <c r="A112" s="196" t="s">
        <v>113</v>
      </c>
      <c r="B112" s="188" t="e">
        <f>Микро!#REF!+#REF!</f>
        <v>#REF!</v>
      </c>
      <c r="C112" s="190" t="e">
        <f>Малые!#REF!+#REF!</f>
        <v>#REF!</v>
      </c>
      <c r="D112" s="190" t="e">
        <f>Средние!#REF!+#REF!</f>
        <v>#REF!</v>
      </c>
      <c r="E112" s="190" t="e">
        <f t="shared" si="9"/>
        <v>#REF!</v>
      </c>
      <c r="F112" s="190" t="e">
        <f>Микро!#REF!+#REF!</f>
        <v>#REF!</v>
      </c>
      <c r="G112" s="190" t="e">
        <f>Малые!#REF!+#REF!</f>
        <v>#REF!</v>
      </c>
      <c r="H112" s="190" t="e">
        <f>Средние!B113+#REF!</f>
        <v>#REF!</v>
      </c>
      <c r="I112" s="190" t="e">
        <f t="shared" si="10"/>
        <v>#REF!</v>
      </c>
      <c r="J112" s="190" t="e">
        <f>Микро!#REF!+#REF!</f>
        <v>#REF!</v>
      </c>
      <c r="K112" s="190" t="e">
        <f>Малые!#REF!+#REF!</f>
        <v>#REF!</v>
      </c>
      <c r="L112" s="190" t="e">
        <f>Средние!#REF!+#REF!</f>
        <v>#REF!</v>
      </c>
      <c r="M112" s="190"/>
      <c r="N112" s="191" t="e">
        <f t="shared" si="11"/>
        <v>#REF!</v>
      </c>
      <c r="O112" s="192">
        <v>1737</v>
      </c>
      <c r="P112" s="192">
        <v>60</v>
      </c>
      <c r="Q112" s="192">
        <v>1</v>
      </c>
      <c r="R112" s="192">
        <v>1798</v>
      </c>
      <c r="S112" s="192">
        <v>21973162.131264847</v>
      </c>
      <c r="T112" s="193">
        <v>5267569.6931526652</v>
      </c>
      <c r="U112" s="192">
        <v>0</v>
      </c>
      <c r="V112" s="194">
        <v>27240731.824417513</v>
      </c>
      <c r="W112" s="188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31.5">
      <c r="A113" s="189" t="s">
        <v>114</v>
      </c>
      <c r="B113" s="188" t="e">
        <f>Микро!#REF!+#REF!</f>
        <v>#REF!</v>
      </c>
      <c r="C113" s="190" t="e">
        <f>Малые!#REF!+#REF!</f>
        <v>#REF!</v>
      </c>
      <c r="D113" s="190" t="e">
        <f>Средние!#REF!+#REF!</f>
        <v>#REF!</v>
      </c>
      <c r="E113" s="190" t="e">
        <f t="shared" si="9"/>
        <v>#REF!</v>
      </c>
      <c r="F113" s="190" t="e">
        <f>Микро!#REF!+#REF!</f>
        <v>#REF!</v>
      </c>
      <c r="G113" s="190" t="e">
        <f>Малые!#REF!+#REF!</f>
        <v>#REF!</v>
      </c>
      <c r="H113" s="190" t="e">
        <f>Средние!B114+#REF!</f>
        <v>#REF!</v>
      </c>
      <c r="I113" s="190" t="e">
        <f t="shared" si="10"/>
        <v>#REF!</v>
      </c>
      <c r="J113" s="190" t="e">
        <f>Микро!#REF!+#REF!</f>
        <v>#REF!</v>
      </c>
      <c r="K113" s="190" t="e">
        <f>Малые!#REF!+#REF!</f>
        <v>#REF!</v>
      </c>
      <c r="L113" s="190" t="e">
        <f>Средние!#REF!+#REF!</f>
        <v>#REF!</v>
      </c>
      <c r="M113" s="190"/>
      <c r="N113" s="191" t="e">
        <f t="shared" si="11"/>
        <v>#REF!</v>
      </c>
      <c r="O113" s="192">
        <v>1737</v>
      </c>
      <c r="P113" s="192">
        <v>60</v>
      </c>
      <c r="Q113" s="192">
        <v>1</v>
      </c>
      <c r="R113" s="192">
        <v>1798</v>
      </c>
      <c r="S113" s="192">
        <v>12181931.5</v>
      </c>
      <c r="T113" s="193">
        <v>3796852.6</v>
      </c>
      <c r="U113" s="192">
        <v>0</v>
      </c>
      <c r="V113" s="194">
        <v>15978784.1</v>
      </c>
      <c r="W113" s="188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47.25">
      <c r="A114" s="196" t="s">
        <v>115</v>
      </c>
      <c r="B114" s="188" t="e">
        <f>Микро!#REF!+#REF!</f>
        <v>#REF!</v>
      </c>
      <c r="C114" s="190" t="e">
        <f>Малые!#REF!+#REF!</f>
        <v>#REF!</v>
      </c>
      <c r="D114" s="190" t="e">
        <f>Средние!#REF!+#REF!</f>
        <v>#REF!</v>
      </c>
      <c r="E114" s="190" t="e">
        <f t="shared" si="9"/>
        <v>#REF!</v>
      </c>
      <c r="F114" s="190" t="e">
        <f>Микро!#REF!+#REF!</f>
        <v>#REF!</v>
      </c>
      <c r="G114" s="190" t="e">
        <f>Малые!#REF!+#REF!</f>
        <v>#REF!</v>
      </c>
      <c r="H114" s="190" t="e">
        <f>Средние!B115+#REF!</f>
        <v>#REF!</v>
      </c>
      <c r="I114" s="190" t="e">
        <f t="shared" si="10"/>
        <v>#REF!</v>
      </c>
      <c r="J114" s="190" t="e">
        <f>Микро!#REF!+#REF!</f>
        <v>#REF!</v>
      </c>
      <c r="K114" s="190" t="e">
        <f>Малые!#REF!+#REF!</f>
        <v>#REF!</v>
      </c>
      <c r="L114" s="190" t="e">
        <f>Средние!#REF!+#REF!</f>
        <v>#REF!</v>
      </c>
      <c r="M114" s="190"/>
      <c r="N114" s="191" t="e">
        <f t="shared" si="11"/>
        <v>#REF!</v>
      </c>
      <c r="O114" s="192">
        <v>2398</v>
      </c>
      <c r="P114" s="192">
        <v>30</v>
      </c>
      <c r="Q114" s="192">
        <v>2</v>
      </c>
      <c r="R114" s="192">
        <v>2430</v>
      </c>
      <c r="S114" s="192">
        <v>11816720.662434937</v>
      </c>
      <c r="T114" s="193">
        <v>4456869.0734425792</v>
      </c>
      <c r="U114" s="192">
        <v>0</v>
      </c>
      <c r="V114" s="194">
        <v>16273589.735877518</v>
      </c>
      <c r="W114" s="188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63">
      <c r="A115" s="197" t="s">
        <v>116</v>
      </c>
      <c r="B115" s="188" t="e">
        <f>Микро!#REF!+#REF!</f>
        <v>#REF!</v>
      </c>
      <c r="C115" s="190" t="e">
        <f>Малые!#REF!+#REF!</f>
        <v>#REF!</v>
      </c>
      <c r="D115" s="190" t="e">
        <f>Средние!#REF!+#REF!</f>
        <v>#REF!</v>
      </c>
      <c r="E115" s="190" t="e">
        <f t="shared" si="9"/>
        <v>#REF!</v>
      </c>
      <c r="F115" s="190" t="e">
        <f>Микро!#REF!+#REF!</f>
        <v>#REF!</v>
      </c>
      <c r="G115" s="190" t="e">
        <f>Малые!#REF!+#REF!</f>
        <v>#REF!</v>
      </c>
      <c r="H115" s="190" t="e">
        <f>Средние!B116+#REF!</f>
        <v>#REF!</v>
      </c>
      <c r="I115" s="190" t="e">
        <f t="shared" si="10"/>
        <v>#REF!</v>
      </c>
      <c r="J115" s="190" t="e">
        <f>Микро!#REF!+#REF!</f>
        <v>#REF!</v>
      </c>
      <c r="K115" s="190" t="e">
        <f>Малые!#REF!+#REF!</f>
        <v>#REF!</v>
      </c>
      <c r="L115" s="190" t="e">
        <f>Средние!#REF!+#REF!</f>
        <v>#REF!</v>
      </c>
      <c r="M115" s="190"/>
      <c r="N115" s="191" t="e">
        <f t="shared" si="11"/>
        <v>#REF!</v>
      </c>
      <c r="O115" s="192">
        <v>1067</v>
      </c>
      <c r="P115" s="192">
        <v>41</v>
      </c>
      <c r="Q115" s="192">
        <v>0</v>
      </c>
      <c r="R115" s="192">
        <v>1108</v>
      </c>
      <c r="S115" s="192">
        <v>6129418.6367358677</v>
      </c>
      <c r="T115" s="193">
        <v>2154189.4</v>
      </c>
      <c r="U115" s="192">
        <v>167429</v>
      </c>
      <c r="V115" s="194">
        <v>8451037.0367358681</v>
      </c>
      <c r="W115" s="188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63">
      <c r="A116" s="196" t="s">
        <v>117</v>
      </c>
      <c r="B116" s="188" t="e">
        <f>Микро!#REF!+#REF!</f>
        <v>#REF!</v>
      </c>
      <c r="C116" s="190" t="e">
        <f>Малые!#REF!+#REF!</f>
        <v>#REF!</v>
      </c>
      <c r="D116" s="190" t="e">
        <f>Средние!#REF!+#REF!</f>
        <v>#REF!</v>
      </c>
      <c r="E116" s="190" t="e">
        <f t="shared" si="9"/>
        <v>#REF!</v>
      </c>
      <c r="F116" s="190" t="e">
        <f>Микро!#REF!+#REF!</f>
        <v>#REF!</v>
      </c>
      <c r="G116" s="190" t="e">
        <f>Малые!#REF!+#REF!</f>
        <v>#REF!</v>
      </c>
      <c r="H116" s="190" t="e">
        <f>Средние!B117+#REF!</f>
        <v>#REF!</v>
      </c>
      <c r="I116" s="190" t="e">
        <f t="shared" si="10"/>
        <v>#REF!</v>
      </c>
      <c r="J116" s="190" t="e">
        <f>Микро!#REF!+#REF!</f>
        <v>#REF!</v>
      </c>
      <c r="K116" s="190" t="e">
        <f>Малые!#REF!+#REF!</f>
        <v>#REF!</v>
      </c>
      <c r="L116" s="190" t="e">
        <f>Средние!#REF!+#REF!</f>
        <v>#REF!</v>
      </c>
      <c r="M116" s="190"/>
      <c r="N116" s="191" t="e">
        <f t="shared" si="11"/>
        <v>#REF!</v>
      </c>
      <c r="O116" s="192">
        <v>20</v>
      </c>
      <c r="P116" s="192">
        <v>0</v>
      </c>
      <c r="Q116" s="192">
        <v>0</v>
      </c>
      <c r="R116" s="192">
        <v>20</v>
      </c>
      <c r="S116" s="192">
        <v>178964.2</v>
      </c>
      <c r="T116" s="193">
        <v>0</v>
      </c>
      <c r="U116" s="192">
        <v>0</v>
      </c>
      <c r="V116" s="194">
        <v>178964.2</v>
      </c>
      <c r="W116" s="188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15.75">
      <c r="A117" s="197" t="s">
        <v>118</v>
      </c>
      <c r="B117" s="188" t="e">
        <f>Микро!#REF!+#REF!</f>
        <v>#REF!</v>
      </c>
      <c r="C117" s="190" t="e">
        <f>Малые!#REF!+#REF!</f>
        <v>#REF!</v>
      </c>
      <c r="D117" s="190" t="e">
        <f>Средние!#REF!+#REF!</f>
        <v>#REF!</v>
      </c>
      <c r="E117" s="190" t="e">
        <f t="shared" si="9"/>
        <v>#REF!</v>
      </c>
      <c r="F117" s="190" t="e">
        <f>Микро!#REF!+#REF!</f>
        <v>#REF!</v>
      </c>
      <c r="G117" s="190" t="e">
        <f>Малые!#REF!+#REF!</f>
        <v>#REF!</v>
      </c>
      <c r="H117" s="190" t="e">
        <f>Средние!B118+#REF!</f>
        <v>#REF!</v>
      </c>
      <c r="I117" s="190" t="e">
        <f t="shared" si="10"/>
        <v>#REF!</v>
      </c>
      <c r="J117" s="190" t="e">
        <f>Микро!#REF!+#REF!</f>
        <v>#REF!</v>
      </c>
      <c r="K117" s="190" t="e">
        <f>Малые!#REF!+#REF!</f>
        <v>#REF!</v>
      </c>
      <c r="L117" s="190" t="e">
        <f>Средние!#REF!+#REF!</f>
        <v>#REF!</v>
      </c>
      <c r="M117" s="190"/>
      <c r="N117" s="191" t="e">
        <f t="shared" si="11"/>
        <v>#REF!</v>
      </c>
      <c r="O117" s="192">
        <v>410</v>
      </c>
      <c r="P117" s="192">
        <v>7</v>
      </c>
      <c r="Q117" s="192">
        <v>0</v>
      </c>
      <c r="R117" s="192">
        <v>417</v>
      </c>
      <c r="S117" s="192">
        <v>826194.35660573689</v>
      </c>
      <c r="T117" s="193">
        <v>355783.01251002779</v>
      </c>
      <c r="U117" s="192">
        <v>0</v>
      </c>
      <c r="V117" s="194">
        <v>1181977.3691157647</v>
      </c>
      <c r="W117" s="188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ht="47.25">
      <c r="A118" s="196" t="s">
        <v>119</v>
      </c>
      <c r="B118" s="188" t="e">
        <f>Микро!#REF!+#REF!</f>
        <v>#REF!</v>
      </c>
      <c r="C118" s="190" t="e">
        <f>Малые!#REF!+#REF!</f>
        <v>#REF!</v>
      </c>
      <c r="D118" s="190" t="e">
        <f>Средние!#REF!+#REF!</f>
        <v>#REF!</v>
      </c>
      <c r="E118" s="190" t="e">
        <f t="shared" si="9"/>
        <v>#REF!</v>
      </c>
      <c r="F118" s="190" t="e">
        <f>Микро!#REF!+#REF!</f>
        <v>#REF!</v>
      </c>
      <c r="G118" s="190" t="e">
        <f>Малые!#REF!+#REF!</f>
        <v>#REF!</v>
      </c>
      <c r="H118" s="190" t="e">
        <f>Средние!B119+#REF!</f>
        <v>#REF!</v>
      </c>
      <c r="I118" s="190" t="e">
        <f t="shared" si="10"/>
        <v>#REF!</v>
      </c>
      <c r="J118" s="190" t="e">
        <f>Микро!#REF!+#REF!</f>
        <v>#REF!</v>
      </c>
      <c r="K118" s="190" t="e">
        <f>Малые!#REF!+#REF!</f>
        <v>#REF!</v>
      </c>
      <c r="L118" s="190" t="e">
        <f>Средние!#REF!+#REF!</f>
        <v>#REF!</v>
      </c>
      <c r="M118" s="190"/>
      <c r="N118" s="191" t="e">
        <f t="shared" si="11"/>
        <v>#REF!</v>
      </c>
      <c r="O118" s="192">
        <v>434</v>
      </c>
      <c r="P118" s="192">
        <v>25</v>
      </c>
      <c r="Q118" s="192">
        <v>0</v>
      </c>
      <c r="R118" s="192">
        <v>459</v>
      </c>
      <c r="S118" s="192">
        <v>3064975.510151735</v>
      </c>
      <c r="T118" s="193">
        <v>1346289.7627367757</v>
      </c>
      <c r="U118" s="192">
        <v>0</v>
      </c>
      <c r="V118" s="194">
        <v>4411265.2728885105</v>
      </c>
      <c r="W118" s="188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63">
      <c r="A119" s="197" t="s">
        <v>120</v>
      </c>
      <c r="B119" s="188" t="e">
        <f>Микро!#REF!+#REF!</f>
        <v>#REF!</v>
      </c>
      <c r="C119" s="190" t="e">
        <f>Малые!#REF!+#REF!</f>
        <v>#REF!</v>
      </c>
      <c r="D119" s="190" t="e">
        <f>Средние!#REF!+#REF!</f>
        <v>#REF!</v>
      </c>
      <c r="E119" s="190" t="e">
        <f t="shared" si="9"/>
        <v>#REF!</v>
      </c>
      <c r="F119" s="190" t="e">
        <f>Микро!#REF!+#REF!</f>
        <v>#REF!</v>
      </c>
      <c r="G119" s="190" t="e">
        <f>Малые!#REF!+#REF!</f>
        <v>#REF!</v>
      </c>
      <c r="H119" s="190" t="e">
        <f>Средние!B120+#REF!</f>
        <v>#REF!</v>
      </c>
      <c r="I119" s="190" t="e">
        <f t="shared" si="10"/>
        <v>#REF!</v>
      </c>
      <c r="J119" s="190" t="e">
        <f>Микро!#REF!+#REF!</f>
        <v>#REF!</v>
      </c>
      <c r="K119" s="190" t="e">
        <f>Малые!#REF!+#REF!</f>
        <v>#REF!</v>
      </c>
      <c r="L119" s="190" t="e">
        <f>Средние!#REF!+#REF!</f>
        <v>#REF!</v>
      </c>
      <c r="M119" s="190"/>
      <c r="N119" s="191" t="e">
        <f t="shared" si="11"/>
        <v>#REF!</v>
      </c>
      <c r="O119" s="192">
        <v>394</v>
      </c>
      <c r="P119" s="192">
        <v>0</v>
      </c>
      <c r="Q119" s="192">
        <v>0</v>
      </c>
      <c r="R119" s="192">
        <v>394</v>
      </c>
      <c r="S119" s="192">
        <v>851861.28517058527</v>
      </c>
      <c r="T119" s="193">
        <v>66316.601432448719</v>
      </c>
      <c r="U119" s="192">
        <v>0</v>
      </c>
      <c r="V119" s="194">
        <v>918177.88660303399</v>
      </c>
      <c r="W119" s="188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32.25" thickBot="1">
      <c r="A120" s="198" t="s">
        <v>121</v>
      </c>
      <c r="B120" s="188" t="e">
        <f>Микро!#REF!+#REF!</f>
        <v>#REF!</v>
      </c>
      <c r="C120" s="190" t="e">
        <f>Малые!#REF!+#REF!</f>
        <v>#REF!</v>
      </c>
      <c r="D120" s="190" t="e">
        <f>Средние!#REF!+#REF!</f>
        <v>#REF!</v>
      </c>
      <c r="E120" s="190" t="e">
        <f t="shared" si="9"/>
        <v>#REF!</v>
      </c>
      <c r="F120" s="190" t="e">
        <f>Микро!#REF!+#REF!</f>
        <v>#REF!</v>
      </c>
      <c r="G120" s="190" t="e">
        <f>Малые!#REF!+#REF!</f>
        <v>#REF!</v>
      </c>
      <c r="H120" s="190" t="e">
        <f>Средние!B121+#REF!</f>
        <v>#REF!</v>
      </c>
      <c r="I120" s="190" t="e">
        <f t="shared" si="10"/>
        <v>#REF!</v>
      </c>
      <c r="J120" s="190" t="e">
        <f>Микро!#REF!+#REF!</f>
        <v>#REF!</v>
      </c>
      <c r="K120" s="190" t="e">
        <f>Малые!#REF!+#REF!</f>
        <v>#REF!</v>
      </c>
      <c r="L120" s="190" t="e">
        <f>Средние!#REF!+#REF!</f>
        <v>#REF!</v>
      </c>
      <c r="M120" s="190"/>
      <c r="N120" s="191" t="e">
        <f t="shared" si="11"/>
        <v>#REF!</v>
      </c>
      <c r="O120" s="199">
        <v>1395</v>
      </c>
      <c r="P120" s="199">
        <v>3</v>
      </c>
      <c r="Q120" s="199">
        <v>0</v>
      </c>
      <c r="R120" s="199">
        <v>1398</v>
      </c>
      <c r="S120" s="199">
        <v>3219040.905282205</v>
      </c>
      <c r="T120" s="200">
        <v>131832.70814224874</v>
      </c>
      <c r="U120" s="199">
        <v>0</v>
      </c>
      <c r="V120" s="201">
        <v>3350873.6134244539</v>
      </c>
      <c r="W120" s="188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</row>
  </sheetData>
  <mergeCells count="13">
    <mergeCell ref="A42:A44"/>
    <mergeCell ref="O42:V42"/>
    <mergeCell ref="B43:E43"/>
    <mergeCell ref="F43:I43"/>
    <mergeCell ref="J43:N43"/>
    <mergeCell ref="O43:R43"/>
    <mergeCell ref="S43:V43"/>
    <mergeCell ref="O1:V1"/>
    <mergeCell ref="B2:E2"/>
    <mergeCell ref="F2:I2"/>
    <mergeCell ref="J2:N2"/>
    <mergeCell ref="O2:R2"/>
    <mergeCell ref="S2:V2"/>
  </mergeCells>
  <pageMargins left="0.59027779102325395" right="0.59027779102325395" top="0.59027779102325395" bottom="0.59027779102325395" header="0.51180553436279297" footer="0.51180553436279297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4"/>
  <sheetViews>
    <sheetView workbookViewId="0">
      <selection activeCell="G10" sqref="G10"/>
    </sheetView>
  </sheetViews>
  <sheetFormatPr defaultColWidth="11.5703125" defaultRowHeight="15"/>
  <cols>
    <col min="1" max="1" width="63.85546875" customWidth="1"/>
    <col min="2" max="2" width="27.42578125" customWidth="1"/>
    <col min="3" max="3" width="12.7109375" customWidth="1"/>
    <col min="4" max="1024" width="11.42578125" bestFit="1" customWidth="1"/>
  </cols>
  <sheetData>
    <row r="1" spans="1:10" s="2" customFormat="1" ht="16.5" thickBot="1">
      <c r="A1" s="272" t="s">
        <v>122</v>
      </c>
      <c r="B1" s="273"/>
      <c r="C1" s="92"/>
      <c r="D1" s="3"/>
      <c r="E1" s="3"/>
      <c r="F1" s="3"/>
      <c r="G1" s="3"/>
      <c r="H1" s="3"/>
      <c r="I1" s="3"/>
      <c r="J1" s="3"/>
    </row>
    <row r="2" spans="1:10" ht="16.5" thickBot="1">
      <c r="A2" s="248" t="s">
        <v>166</v>
      </c>
      <c r="B2" s="274"/>
      <c r="C2" s="70"/>
    </row>
    <row r="3" spans="1:10" ht="15.75">
      <c r="A3" s="26" t="s">
        <v>123</v>
      </c>
      <c r="B3" s="31">
        <v>154169734</v>
      </c>
      <c r="C3" s="70"/>
    </row>
    <row r="4" spans="1:10" ht="15.75">
      <c r="A4" s="27" t="s">
        <v>124</v>
      </c>
      <c r="B4" s="32">
        <f t="shared" ref="B4" si="0">SUM(B6:B41)</f>
        <v>126341094.5</v>
      </c>
      <c r="C4" s="70"/>
    </row>
    <row r="5" spans="1:10" ht="16.5" thickBot="1">
      <c r="A5" s="28" t="s">
        <v>125</v>
      </c>
      <c r="B5" s="33">
        <f>B3-B4</f>
        <v>27828639.5</v>
      </c>
      <c r="C5" s="70"/>
    </row>
    <row r="6" spans="1:10" ht="15.75">
      <c r="A6" s="116" t="s">
        <v>9</v>
      </c>
      <c r="B6" s="117">
        <v>99292.1</v>
      </c>
      <c r="C6" s="70"/>
    </row>
    <row r="7" spans="1:10" ht="15.75">
      <c r="A7" s="66" t="s">
        <v>10</v>
      </c>
      <c r="B7" s="118">
        <v>4638704.7</v>
      </c>
      <c r="C7" s="70"/>
    </row>
    <row r="8" spans="1:10" ht="15.75">
      <c r="A8" s="67" t="s">
        <v>11</v>
      </c>
      <c r="B8" s="119">
        <v>195909.4</v>
      </c>
      <c r="C8" s="70"/>
    </row>
    <row r="9" spans="1:10" ht="15.75">
      <c r="A9" s="66" t="s">
        <v>12</v>
      </c>
      <c r="B9" s="118">
        <v>276283</v>
      </c>
      <c r="C9" s="70"/>
    </row>
    <row r="10" spans="1:10" ht="31.5">
      <c r="A10" s="67" t="s">
        <v>13</v>
      </c>
      <c r="B10" s="119">
        <v>347681.8</v>
      </c>
      <c r="C10" s="70"/>
    </row>
    <row r="11" spans="1:10" ht="15.75">
      <c r="A11" s="66" t="s">
        <v>14</v>
      </c>
      <c r="B11" s="118">
        <v>745538.7</v>
      </c>
      <c r="C11" s="70"/>
    </row>
    <row r="12" spans="1:10" ht="15.75">
      <c r="A12" s="67" t="s">
        <v>15</v>
      </c>
      <c r="B12" s="119">
        <v>920791.9</v>
      </c>
      <c r="C12" s="70"/>
    </row>
    <row r="13" spans="1:10" ht="15.75">
      <c r="A13" s="66" t="s">
        <v>16</v>
      </c>
      <c r="B13" s="118">
        <v>610460.1</v>
      </c>
      <c r="C13" s="70"/>
      <c r="H13" s="42"/>
    </row>
    <row r="14" spans="1:10" ht="15.75">
      <c r="A14" s="67" t="s">
        <v>17</v>
      </c>
      <c r="B14" s="119">
        <v>804954.1</v>
      </c>
      <c r="C14" s="70"/>
    </row>
    <row r="15" spans="1:10" ht="15.75">
      <c r="A15" s="66" t="s">
        <v>18</v>
      </c>
      <c r="B15" s="118">
        <v>772774.8</v>
      </c>
      <c r="C15" s="70"/>
    </row>
    <row r="16" spans="1:10" ht="15.75">
      <c r="A16" s="67" t="s">
        <v>19</v>
      </c>
      <c r="B16" s="119">
        <v>120792.7</v>
      </c>
      <c r="C16" s="70"/>
    </row>
    <row r="17" spans="1:3" ht="31.5">
      <c r="A17" s="66" t="s">
        <v>20</v>
      </c>
      <c r="B17" s="118">
        <v>302724.8</v>
      </c>
      <c r="C17" s="70"/>
    </row>
    <row r="18" spans="1:3" ht="15.75">
      <c r="A18" s="67" t="s">
        <v>21</v>
      </c>
      <c r="B18" s="119">
        <v>757827.6</v>
      </c>
      <c r="C18" s="70"/>
    </row>
    <row r="19" spans="1:3" ht="15.75">
      <c r="A19" s="66" t="s">
        <v>22</v>
      </c>
      <c r="B19" s="118">
        <v>2924981</v>
      </c>
      <c r="C19" s="70"/>
    </row>
    <row r="20" spans="1:3" ht="15.75">
      <c r="A20" s="67" t="s">
        <v>23</v>
      </c>
      <c r="B20" s="119">
        <v>1579439.6</v>
      </c>
      <c r="C20" s="70"/>
    </row>
    <row r="21" spans="1:3" ht="15.75">
      <c r="A21" s="66" t="s">
        <v>24</v>
      </c>
      <c r="B21" s="118">
        <v>6495484.0999999996</v>
      </c>
      <c r="C21" s="70"/>
    </row>
    <row r="22" spans="1:3" ht="15.75">
      <c r="A22" s="67" t="s">
        <v>25</v>
      </c>
      <c r="B22" s="119">
        <v>978795</v>
      </c>
      <c r="C22" s="70"/>
    </row>
    <row r="23" spans="1:3" ht="15.75">
      <c r="A23" s="66" t="s">
        <v>26</v>
      </c>
      <c r="B23" s="118">
        <v>1050773.5</v>
      </c>
      <c r="C23" s="70"/>
    </row>
    <row r="24" spans="1:3" ht="15.75">
      <c r="A24" s="67" t="s">
        <v>27</v>
      </c>
      <c r="B24" s="119">
        <v>9092454.0999999996</v>
      </c>
      <c r="C24" s="70"/>
    </row>
    <row r="25" spans="1:3" ht="15.75">
      <c r="A25" s="66" t="s">
        <v>28</v>
      </c>
      <c r="B25" s="118">
        <v>168228.9</v>
      </c>
      <c r="C25" s="70"/>
    </row>
    <row r="26" spans="1:3" ht="15.75">
      <c r="A26" s="67" t="s">
        <v>29</v>
      </c>
      <c r="B26" s="119">
        <v>733168</v>
      </c>
      <c r="C26" s="70"/>
    </row>
    <row r="27" spans="1:3" ht="15.75">
      <c r="A27" s="66" t="s">
        <v>30</v>
      </c>
      <c r="B27" s="118">
        <v>1937282.9</v>
      </c>
      <c r="C27" s="70"/>
    </row>
    <row r="28" spans="1:3" ht="15.75">
      <c r="A28" s="67" t="s">
        <v>31</v>
      </c>
      <c r="B28" s="119">
        <v>426918.1</v>
      </c>
      <c r="C28" s="70"/>
    </row>
    <row r="29" spans="1:3" ht="31.5">
      <c r="A29" s="66" t="s">
        <v>32</v>
      </c>
      <c r="B29" s="118">
        <v>1399838.8</v>
      </c>
      <c r="C29" s="70"/>
    </row>
    <row r="30" spans="1:3" ht="15.75">
      <c r="A30" s="67" t="s">
        <v>33</v>
      </c>
      <c r="B30" s="119">
        <v>524529.69999999995</v>
      </c>
      <c r="C30" s="70"/>
    </row>
    <row r="31" spans="1:3" ht="15.75">
      <c r="A31" s="66" t="s">
        <v>34</v>
      </c>
      <c r="B31" s="118">
        <v>720027.5</v>
      </c>
      <c r="C31" s="70"/>
    </row>
    <row r="32" spans="1:3" ht="15.75">
      <c r="A32" s="67" t="s">
        <v>35</v>
      </c>
      <c r="B32" s="119">
        <v>648030.69999999995</v>
      </c>
      <c r="C32" s="70"/>
    </row>
    <row r="33" spans="1:10" ht="15.75">
      <c r="A33" s="66" t="s">
        <v>36</v>
      </c>
      <c r="B33" s="118">
        <v>342500</v>
      </c>
      <c r="C33" s="70"/>
    </row>
    <row r="34" spans="1:10" ht="15.75">
      <c r="A34" s="67" t="s">
        <v>37</v>
      </c>
      <c r="B34" s="119">
        <v>513103.5</v>
      </c>
      <c r="C34" s="70"/>
    </row>
    <row r="35" spans="1:10" ht="15.75">
      <c r="A35" s="66" t="s">
        <v>38</v>
      </c>
      <c r="B35" s="118">
        <v>201569.8</v>
      </c>
      <c r="C35" s="70"/>
    </row>
    <row r="36" spans="1:10" ht="15.75">
      <c r="A36" s="67" t="s">
        <v>39</v>
      </c>
      <c r="B36" s="119">
        <v>670570.1</v>
      </c>
      <c r="C36" s="70"/>
    </row>
    <row r="37" spans="1:10" ht="15.75">
      <c r="A37" s="66" t="s">
        <v>40</v>
      </c>
      <c r="B37" s="118">
        <v>1272939</v>
      </c>
      <c r="C37" s="70"/>
    </row>
    <row r="38" spans="1:10" ht="15.75">
      <c r="A38" s="67" t="s">
        <v>41</v>
      </c>
      <c r="B38" s="119">
        <v>404067.6</v>
      </c>
      <c r="C38" s="70"/>
    </row>
    <row r="39" spans="1:10" ht="31.5">
      <c r="A39" s="66" t="s">
        <v>42</v>
      </c>
      <c r="B39" s="120">
        <v>2</v>
      </c>
      <c r="C39" s="70"/>
    </row>
    <row r="40" spans="1:10" ht="15.75">
      <c r="A40" s="67" t="s">
        <v>43</v>
      </c>
      <c r="B40" s="119">
        <v>83269630.299999997</v>
      </c>
      <c r="C40" s="70"/>
    </row>
    <row r="41" spans="1:10" ht="16.5" thickBot="1">
      <c r="A41" s="68" t="s">
        <v>44</v>
      </c>
      <c r="B41" s="121">
        <v>393024.6</v>
      </c>
      <c r="C41" s="70"/>
    </row>
    <row r="42" spans="1:10" ht="15.75">
      <c r="A42" s="79"/>
      <c r="B42" s="80"/>
      <c r="C42" s="70"/>
    </row>
    <row r="43" spans="1:10" ht="15.75" thickBot="1">
      <c r="A43" s="70"/>
      <c r="B43" s="70"/>
      <c r="C43" s="70"/>
    </row>
    <row r="44" spans="1:10" s="2" customFormat="1" ht="16.5" thickBot="1">
      <c r="A44" s="272" t="s">
        <v>126</v>
      </c>
      <c r="B44" s="273"/>
      <c r="C44" s="92"/>
      <c r="D44" s="3"/>
      <c r="E44" s="3"/>
      <c r="F44" s="3"/>
      <c r="G44" s="3"/>
      <c r="H44" s="3"/>
      <c r="I44" s="3"/>
      <c r="J44" s="3"/>
    </row>
    <row r="45" spans="1:10" ht="16.5" thickBot="1">
      <c r="A45" s="248" t="s">
        <v>166</v>
      </c>
      <c r="B45" s="250"/>
      <c r="C45" s="70"/>
    </row>
    <row r="46" spans="1:10" ht="16.5" thickBot="1">
      <c r="A46" s="81" t="s">
        <v>46</v>
      </c>
      <c r="B46" s="45">
        <f t="shared" ref="B46" si="1">B47+B51+B56+B76+B80+B85+B86+B94+B100+B103+B110+B113+B115+B116+B117+B118+B119+B120+B121</f>
        <v>154169734.00000003</v>
      </c>
      <c r="C46" s="70"/>
    </row>
    <row r="47" spans="1:10" ht="31.5">
      <c r="A47" s="122" t="s">
        <v>47</v>
      </c>
      <c r="B47" s="83">
        <v>1898167.1</v>
      </c>
      <c r="C47" s="70"/>
    </row>
    <row r="48" spans="1:10" ht="31.5">
      <c r="A48" s="106" t="s">
        <v>48</v>
      </c>
      <c r="B48" s="77">
        <v>1109191.2</v>
      </c>
      <c r="C48" s="70"/>
    </row>
    <row r="49" spans="1:3" ht="15.75">
      <c r="A49" s="107" t="s">
        <v>49</v>
      </c>
      <c r="B49" s="76">
        <v>627650.80000000005</v>
      </c>
      <c r="C49" s="70"/>
    </row>
    <row r="50" spans="1:3" ht="15.75">
      <c r="A50" s="106" t="s">
        <v>50</v>
      </c>
      <c r="B50" s="77">
        <v>161325.1</v>
      </c>
      <c r="C50" s="70"/>
    </row>
    <row r="51" spans="1:3" ht="15.75">
      <c r="A51" s="123" t="s">
        <v>51</v>
      </c>
      <c r="B51" s="87">
        <v>6804363.5999999996</v>
      </c>
      <c r="C51" s="70"/>
    </row>
    <row r="52" spans="1:3" ht="15.75">
      <c r="A52" s="106" t="s">
        <v>52</v>
      </c>
      <c r="B52" s="77">
        <v>1005933.8</v>
      </c>
      <c r="C52" s="70"/>
    </row>
    <row r="53" spans="1:3" ht="15.75">
      <c r="A53" s="107" t="s">
        <v>53</v>
      </c>
      <c r="B53" s="76">
        <v>4275072.8</v>
      </c>
      <c r="C53" s="70"/>
    </row>
    <row r="54" spans="1:3" ht="15.75">
      <c r="A54" s="106" t="s">
        <v>54</v>
      </c>
      <c r="B54" s="77">
        <v>1168515.2</v>
      </c>
      <c r="C54" s="70"/>
    </row>
    <row r="55" spans="1:3" ht="31.5">
      <c r="A55" s="107" t="s">
        <v>55</v>
      </c>
      <c r="B55" s="76">
        <v>354841.8</v>
      </c>
      <c r="C55" s="70"/>
    </row>
    <row r="56" spans="1:3" ht="15.75">
      <c r="A56" s="124" t="s">
        <v>56</v>
      </c>
      <c r="B56" s="89">
        <v>11780304.1</v>
      </c>
      <c r="C56" s="70"/>
    </row>
    <row r="57" spans="1:3" ht="15.75">
      <c r="A57" s="107" t="s">
        <v>57</v>
      </c>
      <c r="B57" s="76">
        <v>1926927.8</v>
      </c>
      <c r="C57" s="70"/>
    </row>
    <row r="58" spans="1:3" ht="15.75">
      <c r="A58" s="106" t="s">
        <v>58</v>
      </c>
      <c r="B58" s="77">
        <v>149567.29999999999</v>
      </c>
      <c r="C58" s="70"/>
    </row>
    <row r="59" spans="1:3" ht="15.75">
      <c r="A59" s="107" t="s">
        <v>59</v>
      </c>
      <c r="B59" s="95"/>
      <c r="C59" s="70"/>
    </row>
    <row r="60" spans="1:3" ht="15.75">
      <c r="A60" s="106" t="s">
        <v>60</v>
      </c>
      <c r="B60" s="77">
        <v>256241.5</v>
      </c>
      <c r="C60" s="70"/>
    </row>
    <row r="61" spans="1:3" ht="15.75">
      <c r="A61" s="107" t="s">
        <v>61</v>
      </c>
      <c r="B61" s="95"/>
      <c r="C61" s="70"/>
    </row>
    <row r="62" spans="1:3" ht="47.25">
      <c r="A62" s="106" t="s">
        <v>62</v>
      </c>
      <c r="B62" s="77">
        <v>778370</v>
      </c>
      <c r="C62" s="70"/>
    </row>
    <row r="63" spans="1:3" ht="15.75">
      <c r="A63" s="107" t="s">
        <v>63</v>
      </c>
      <c r="B63" s="95"/>
      <c r="C63" s="70"/>
    </row>
    <row r="64" spans="1:3" ht="31.5">
      <c r="A64" s="106" t="s">
        <v>64</v>
      </c>
      <c r="B64" s="77">
        <v>175540.2</v>
      </c>
      <c r="C64" s="70"/>
    </row>
    <row r="65" spans="1:3" ht="31.5">
      <c r="A65" s="107" t="s">
        <v>65</v>
      </c>
      <c r="B65" s="76">
        <v>698952.9</v>
      </c>
      <c r="C65" s="70"/>
    </row>
    <row r="66" spans="1:3" ht="15.75">
      <c r="A66" s="106" t="s">
        <v>66</v>
      </c>
      <c r="B66" s="77">
        <v>1035128.4</v>
      </c>
      <c r="C66" s="70"/>
    </row>
    <row r="67" spans="1:3" ht="31.5">
      <c r="A67" s="107" t="s">
        <v>67</v>
      </c>
      <c r="B67" s="76">
        <v>2595847.7999999998</v>
      </c>
      <c r="C67" s="70"/>
    </row>
    <row r="68" spans="1:3" ht="15.75">
      <c r="A68" s="106" t="s">
        <v>68</v>
      </c>
      <c r="B68" s="77">
        <v>116788</v>
      </c>
      <c r="C68" s="70"/>
    </row>
    <row r="69" spans="1:3" ht="31.5">
      <c r="A69" s="107" t="s">
        <v>69</v>
      </c>
      <c r="B69" s="76">
        <v>1063006.8</v>
      </c>
      <c r="C69" s="70"/>
    </row>
    <row r="70" spans="1:3" ht="31.5">
      <c r="A70" s="106" t="s">
        <v>70</v>
      </c>
      <c r="B70" s="77">
        <v>500147.9</v>
      </c>
      <c r="C70" s="70"/>
    </row>
    <row r="71" spans="1:3" ht="31.5">
      <c r="A71" s="107" t="s">
        <v>71</v>
      </c>
      <c r="B71" s="95"/>
      <c r="C71" s="70"/>
    </row>
    <row r="72" spans="1:3" ht="31.5">
      <c r="A72" s="106" t="s">
        <v>72</v>
      </c>
      <c r="B72" s="77">
        <v>54916.1</v>
      </c>
      <c r="C72" s="70"/>
    </row>
    <row r="73" spans="1:3" ht="15.75">
      <c r="A73" s="107" t="s">
        <v>73</v>
      </c>
      <c r="B73" s="76">
        <v>82732.5</v>
      </c>
      <c r="C73" s="70"/>
    </row>
    <row r="74" spans="1:3" ht="15.75">
      <c r="A74" s="106" t="s">
        <v>74</v>
      </c>
      <c r="B74" s="77">
        <v>1000026.5</v>
      </c>
      <c r="C74" s="70"/>
    </row>
    <row r="75" spans="1:3" ht="15.75">
      <c r="A75" s="107" t="s">
        <v>75</v>
      </c>
      <c r="B75" s="76">
        <v>951947.1</v>
      </c>
      <c r="C75" s="70"/>
    </row>
    <row r="76" spans="1:3" ht="31.5">
      <c r="A76" s="124" t="s">
        <v>76</v>
      </c>
      <c r="B76" s="89">
        <v>1692456.6</v>
      </c>
      <c r="C76" s="70"/>
    </row>
    <row r="77" spans="1:3" ht="31.5">
      <c r="A77" s="107" t="s">
        <v>77</v>
      </c>
      <c r="B77" s="76">
        <v>198468.8</v>
      </c>
      <c r="C77" s="70"/>
    </row>
    <row r="78" spans="1:3" ht="15.75">
      <c r="A78" s="106" t="s">
        <v>78</v>
      </c>
      <c r="B78" s="77">
        <v>232092.5</v>
      </c>
      <c r="C78" s="70"/>
    </row>
    <row r="79" spans="1:3" ht="31.5">
      <c r="A79" s="107" t="s">
        <v>79</v>
      </c>
      <c r="B79" s="76">
        <v>1261895.3</v>
      </c>
      <c r="C79" s="70"/>
    </row>
    <row r="80" spans="1:3" ht="47.25">
      <c r="A80" s="124" t="s">
        <v>80</v>
      </c>
      <c r="B80" s="89">
        <v>1295850.3999999999</v>
      </c>
      <c r="C80" s="70"/>
    </row>
    <row r="81" spans="1:3" ht="15.75">
      <c r="A81" s="107" t="s">
        <v>81</v>
      </c>
      <c r="B81" s="76">
        <v>279360.7</v>
      </c>
      <c r="C81" s="70"/>
    </row>
    <row r="82" spans="1:3" ht="15.75">
      <c r="A82" s="106" t="s">
        <v>82</v>
      </c>
      <c r="B82" s="77">
        <v>175254.8</v>
      </c>
      <c r="C82" s="70"/>
    </row>
    <row r="83" spans="1:3" ht="31.5">
      <c r="A83" s="107" t="s">
        <v>83</v>
      </c>
      <c r="B83" s="76">
        <v>841234.9</v>
      </c>
      <c r="C83" s="70"/>
    </row>
    <row r="84" spans="1:3" ht="47.25">
      <c r="A84" s="106" t="s">
        <v>84</v>
      </c>
      <c r="B84" s="77"/>
      <c r="C84" s="70"/>
    </row>
    <row r="85" spans="1:3" ht="15.75">
      <c r="A85" s="123" t="s">
        <v>85</v>
      </c>
      <c r="B85" s="87">
        <v>37920713.299999997</v>
      </c>
      <c r="C85" s="70"/>
    </row>
    <row r="86" spans="1:3" ht="31.5">
      <c r="A86" s="124" t="s">
        <v>86</v>
      </c>
      <c r="B86" s="89">
        <v>42077267.399999999</v>
      </c>
      <c r="C86" s="70"/>
    </row>
    <row r="87" spans="1:3" ht="31.5">
      <c r="A87" s="107" t="s">
        <v>87</v>
      </c>
      <c r="B87" s="76">
        <v>3301445.4</v>
      </c>
      <c r="C87" s="70"/>
    </row>
    <row r="88" spans="1:3" ht="15.75">
      <c r="A88" s="106" t="s">
        <v>88</v>
      </c>
      <c r="B88" s="77">
        <v>526678.30000000005</v>
      </c>
      <c r="C88" s="70"/>
    </row>
    <row r="89" spans="1:3" ht="31.5">
      <c r="A89" s="107" t="s">
        <v>89</v>
      </c>
      <c r="B89" s="76">
        <v>308956.5</v>
      </c>
      <c r="C89" s="70"/>
    </row>
    <row r="90" spans="1:3" ht="31.5">
      <c r="A90" s="106" t="s">
        <v>90</v>
      </c>
      <c r="B90" s="77">
        <v>2412621.4</v>
      </c>
      <c r="C90" s="70"/>
    </row>
    <row r="91" spans="1:3" ht="47.25">
      <c r="A91" s="107" t="s">
        <v>91</v>
      </c>
      <c r="B91" s="95"/>
      <c r="C91" s="70"/>
    </row>
    <row r="92" spans="1:3" ht="31.5">
      <c r="A92" s="106" t="s">
        <v>92</v>
      </c>
      <c r="B92" s="77">
        <v>16829483.800000001</v>
      </c>
      <c r="C92" s="70"/>
    </row>
    <row r="93" spans="1:3" ht="31.5">
      <c r="A93" s="107" t="s">
        <v>93</v>
      </c>
      <c r="B93" s="76">
        <v>21946338.199999999</v>
      </c>
      <c r="C93" s="70"/>
    </row>
    <row r="94" spans="1:3" ht="15.75">
      <c r="A94" s="124" t="s">
        <v>94</v>
      </c>
      <c r="B94" s="89">
        <v>15094195.199999999</v>
      </c>
      <c r="C94" s="70"/>
    </row>
    <row r="95" spans="1:3" ht="31.5">
      <c r="A95" s="107" t="s">
        <v>95</v>
      </c>
      <c r="B95" s="76">
        <v>10596916.1</v>
      </c>
      <c r="C95" s="70"/>
    </row>
    <row r="96" spans="1:3" ht="15.75">
      <c r="A96" s="106" t="s">
        <v>96</v>
      </c>
      <c r="B96" s="77">
        <v>596380</v>
      </c>
      <c r="C96" s="70"/>
    </row>
    <row r="97" spans="1:3" ht="15.75">
      <c r="A97" s="107" t="s">
        <v>97</v>
      </c>
      <c r="B97" s="76">
        <v>1462</v>
      </c>
      <c r="C97" s="70"/>
    </row>
    <row r="98" spans="1:3" ht="31.5">
      <c r="A98" s="106" t="s">
        <v>98</v>
      </c>
      <c r="B98" s="77">
        <v>3780897.6</v>
      </c>
      <c r="C98" s="70"/>
    </row>
    <row r="99" spans="1:3" ht="15.75">
      <c r="A99" s="107" t="s">
        <v>99</v>
      </c>
      <c r="B99" s="76">
        <v>118539.5</v>
      </c>
      <c r="C99" s="70"/>
    </row>
    <row r="100" spans="1:3" ht="31.5">
      <c r="A100" s="124" t="s">
        <v>100</v>
      </c>
      <c r="B100" s="89">
        <v>6006927</v>
      </c>
      <c r="C100" s="70"/>
    </row>
    <row r="101" spans="1:3" ht="31.5">
      <c r="A101" s="107" t="s">
        <v>101</v>
      </c>
      <c r="B101" s="76">
        <v>503125.2</v>
      </c>
      <c r="C101" s="70"/>
    </row>
    <row r="102" spans="1:3" ht="31.5">
      <c r="A102" s="106" t="s">
        <v>102</v>
      </c>
      <c r="B102" s="77">
        <v>5503801.7999999998</v>
      </c>
      <c r="C102" s="70"/>
    </row>
    <row r="103" spans="1:3" ht="31.5">
      <c r="A103" s="123" t="s">
        <v>103</v>
      </c>
      <c r="B103" s="87">
        <v>2582689.7000000002</v>
      </c>
      <c r="C103" s="70"/>
    </row>
    <row r="104" spans="1:3" ht="15.75">
      <c r="A104" s="106" t="s">
        <v>104</v>
      </c>
      <c r="B104" s="77">
        <v>52277.3</v>
      </c>
      <c r="C104" s="70"/>
    </row>
    <row r="105" spans="1:3" ht="31.5">
      <c r="A105" s="107" t="s">
        <v>105</v>
      </c>
      <c r="B105" s="76">
        <v>153529</v>
      </c>
      <c r="C105" s="70"/>
    </row>
    <row r="106" spans="1:3" ht="31.5">
      <c r="A106" s="106" t="s">
        <v>106</v>
      </c>
      <c r="B106" s="77">
        <v>123602.5</v>
      </c>
      <c r="C106" s="70"/>
    </row>
    <row r="107" spans="1:3" ht="15.75">
      <c r="A107" s="107" t="s">
        <v>107</v>
      </c>
      <c r="B107" s="76">
        <v>651605.6</v>
      </c>
      <c r="C107" s="70"/>
    </row>
    <row r="108" spans="1:3" ht="47.25">
      <c r="A108" s="106" t="s">
        <v>108</v>
      </c>
      <c r="B108" s="77">
        <v>1445255.4</v>
      </c>
      <c r="C108" s="70"/>
    </row>
    <row r="109" spans="1:3" ht="15.75">
      <c r="A109" s="107" t="s">
        <v>109</v>
      </c>
      <c r="B109" s="76">
        <v>156419.9</v>
      </c>
      <c r="C109" s="70"/>
    </row>
    <row r="110" spans="1:3" ht="15.75">
      <c r="A110" s="124" t="s">
        <v>110</v>
      </c>
      <c r="B110" s="89">
        <v>63225.7</v>
      </c>
      <c r="C110" s="70"/>
    </row>
    <row r="111" spans="1:3" ht="31.5">
      <c r="A111" s="107" t="s">
        <v>111</v>
      </c>
      <c r="B111" s="76">
        <v>34146</v>
      </c>
      <c r="C111" s="70"/>
    </row>
    <row r="112" spans="1:3" ht="31.5">
      <c r="A112" s="106" t="s">
        <v>112</v>
      </c>
      <c r="B112" s="77">
        <v>29079.7</v>
      </c>
      <c r="C112" s="70"/>
    </row>
    <row r="113" spans="1:10" ht="31.5">
      <c r="A113" s="123" t="s">
        <v>113</v>
      </c>
      <c r="B113" s="87">
        <v>12181931.5</v>
      </c>
      <c r="C113" s="70"/>
    </row>
    <row r="114" spans="1:10" ht="15.75">
      <c r="A114" s="106" t="s">
        <v>114</v>
      </c>
      <c r="B114" s="77">
        <v>12181931.5</v>
      </c>
      <c r="C114" s="70"/>
    </row>
    <row r="115" spans="1:10" ht="31.5">
      <c r="A115" s="123" t="s">
        <v>115</v>
      </c>
      <c r="B115" s="87">
        <v>7692496</v>
      </c>
      <c r="C115" s="70"/>
    </row>
    <row r="116" spans="1:10" ht="31.5">
      <c r="A116" s="124" t="s">
        <v>116</v>
      </c>
      <c r="B116" s="89">
        <v>2692668</v>
      </c>
      <c r="C116" s="70"/>
    </row>
    <row r="117" spans="1:10" ht="47.25">
      <c r="A117" s="123" t="s">
        <v>117</v>
      </c>
      <c r="B117" s="87">
        <v>178964.2</v>
      </c>
      <c r="C117" s="70"/>
    </row>
    <row r="118" spans="1:10" ht="15.75">
      <c r="A118" s="124" t="s">
        <v>118</v>
      </c>
      <c r="B118" s="89">
        <v>443562.6</v>
      </c>
      <c r="C118" s="70"/>
    </row>
    <row r="119" spans="1:10" ht="31.5">
      <c r="A119" s="123" t="s">
        <v>119</v>
      </c>
      <c r="B119" s="87">
        <v>2545682.9</v>
      </c>
      <c r="C119" s="70"/>
    </row>
    <row r="120" spans="1:10" ht="31.5">
      <c r="A120" s="124" t="s">
        <v>120</v>
      </c>
      <c r="B120" s="89">
        <v>501117.9</v>
      </c>
      <c r="C120" s="70"/>
    </row>
    <row r="121" spans="1:10" ht="16.5" thickBot="1">
      <c r="A121" s="125" t="s">
        <v>121</v>
      </c>
      <c r="B121" s="91">
        <v>717150.8</v>
      </c>
      <c r="C121" s="70"/>
    </row>
    <row r="122" spans="1:10" s="2" customFormat="1" ht="15.75">
      <c r="A122" s="92"/>
      <c r="B122" s="92"/>
      <c r="C122" s="92"/>
      <c r="D122" s="3"/>
      <c r="E122" s="3"/>
      <c r="F122" s="3"/>
      <c r="G122" s="3"/>
      <c r="H122" s="3"/>
      <c r="I122" s="3"/>
      <c r="J122" s="3"/>
    </row>
    <row r="123" spans="1:10" s="2" customFormat="1" ht="16.5" thickBot="1">
      <c r="A123" s="92"/>
      <c r="B123" s="92"/>
      <c r="C123" s="92"/>
      <c r="D123" s="3"/>
      <c r="E123" s="3"/>
      <c r="F123" s="3"/>
      <c r="G123" s="3"/>
      <c r="H123" s="3"/>
      <c r="I123" s="3"/>
      <c r="J123" s="3"/>
    </row>
    <row r="124" spans="1:10" s="7" customFormat="1" ht="15" customHeight="1" thickBot="1">
      <c r="A124" s="275" t="s">
        <v>127</v>
      </c>
      <c r="B124" s="276"/>
      <c r="C124" s="126"/>
    </row>
    <row r="125" spans="1:10" s="2" customFormat="1" ht="16.5" thickBot="1">
      <c r="A125" s="248" t="s">
        <v>166</v>
      </c>
      <c r="B125" s="274"/>
      <c r="C125" s="127"/>
    </row>
    <row r="126" spans="1:10" s="2" customFormat="1" ht="16.5" thickBot="1">
      <c r="A126" s="98" t="s">
        <v>8</v>
      </c>
      <c r="B126" s="36">
        <v>19036</v>
      </c>
      <c r="C126" s="127"/>
    </row>
    <row r="127" spans="1:10" s="2" customFormat="1" ht="15.75">
      <c r="A127" s="99" t="s">
        <v>9</v>
      </c>
      <c r="B127" s="100">
        <v>11</v>
      </c>
      <c r="C127" s="127"/>
    </row>
    <row r="128" spans="1:10" s="2" customFormat="1" ht="15.75">
      <c r="A128" s="84" t="s">
        <v>10</v>
      </c>
      <c r="B128" s="77">
        <v>771</v>
      </c>
      <c r="C128" s="127"/>
    </row>
    <row r="129" spans="1:3" s="2" customFormat="1" ht="15.75">
      <c r="A129" s="85" t="s">
        <v>11</v>
      </c>
      <c r="B129" s="76">
        <v>3</v>
      </c>
      <c r="C129" s="127"/>
    </row>
    <row r="130" spans="1:3" s="2" customFormat="1" ht="15.75">
      <c r="A130" s="84" t="s">
        <v>12</v>
      </c>
      <c r="B130" s="77">
        <v>34</v>
      </c>
      <c r="C130" s="127"/>
    </row>
    <row r="131" spans="1:3" s="2" customFormat="1" ht="31.5">
      <c r="A131" s="85" t="s">
        <v>13</v>
      </c>
      <c r="B131" s="76">
        <v>42</v>
      </c>
      <c r="C131" s="127"/>
    </row>
    <row r="132" spans="1:3" s="2" customFormat="1" ht="15.75">
      <c r="A132" s="84" t="s">
        <v>14</v>
      </c>
      <c r="B132" s="77">
        <v>84</v>
      </c>
      <c r="C132" s="127"/>
    </row>
    <row r="133" spans="1:3" s="2" customFormat="1" ht="15.75">
      <c r="A133" s="85" t="s">
        <v>15</v>
      </c>
      <c r="B133" s="76">
        <v>72</v>
      </c>
      <c r="C133" s="127"/>
    </row>
    <row r="134" spans="1:3" s="2" customFormat="1" ht="15.75">
      <c r="A134" s="84" t="s">
        <v>16</v>
      </c>
      <c r="B134" s="77">
        <v>57</v>
      </c>
      <c r="C134" s="127"/>
    </row>
    <row r="135" spans="1:3" s="2" customFormat="1" ht="15.75">
      <c r="A135" s="85" t="s">
        <v>17</v>
      </c>
      <c r="B135" s="76">
        <v>71</v>
      </c>
      <c r="C135" s="127"/>
    </row>
    <row r="136" spans="1:3" s="2" customFormat="1" ht="15.75">
      <c r="A136" s="84" t="s">
        <v>18</v>
      </c>
      <c r="B136" s="77">
        <v>153</v>
      </c>
      <c r="C136" s="127"/>
    </row>
    <row r="137" spans="1:3" s="2" customFormat="1" ht="15.75">
      <c r="A137" s="85" t="s">
        <v>19</v>
      </c>
      <c r="B137" s="76">
        <v>43</v>
      </c>
      <c r="C137" s="127"/>
    </row>
    <row r="138" spans="1:3" s="2" customFormat="1" ht="31.5">
      <c r="A138" s="84" t="s">
        <v>20</v>
      </c>
      <c r="B138" s="77">
        <v>33</v>
      </c>
      <c r="C138" s="127"/>
    </row>
    <row r="139" spans="1:3" s="2" customFormat="1" ht="15.75">
      <c r="A139" s="85" t="s">
        <v>21</v>
      </c>
      <c r="B139" s="76">
        <v>69</v>
      </c>
      <c r="C139" s="127"/>
    </row>
    <row r="140" spans="1:3" s="2" customFormat="1" ht="15.75">
      <c r="A140" s="84" t="s">
        <v>22</v>
      </c>
      <c r="B140" s="77">
        <v>353</v>
      </c>
      <c r="C140" s="127"/>
    </row>
    <row r="141" spans="1:3" s="2" customFormat="1" ht="15.75">
      <c r="A141" s="85" t="s">
        <v>23</v>
      </c>
      <c r="B141" s="76">
        <v>191</v>
      </c>
      <c r="C141" s="127"/>
    </row>
    <row r="142" spans="1:3" s="2" customFormat="1" ht="15.75">
      <c r="A142" s="84" t="s">
        <v>24</v>
      </c>
      <c r="B142" s="77">
        <v>710</v>
      </c>
      <c r="C142" s="127"/>
    </row>
    <row r="143" spans="1:3" s="2" customFormat="1" ht="15.75">
      <c r="A143" s="85" t="s">
        <v>25</v>
      </c>
      <c r="B143" s="76">
        <v>36</v>
      </c>
      <c r="C143" s="127"/>
    </row>
    <row r="144" spans="1:3" s="2" customFormat="1" ht="15.75">
      <c r="A144" s="84" t="s">
        <v>26</v>
      </c>
      <c r="B144" s="77">
        <v>119</v>
      </c>
      <c r="C144" s="127"/>
    </row>
    <row r="145" spans="1:3" s="2" customFormat="1" ht="15.75">
      <c r="A145" s="85" t="s">
        <v>27</v>
      </c>
      <c r="B145" s="76">
        <v>1458</v>
      </c>
      <c r="C145" s="127"/>
    </row>
    <row r="146" spans="1:3" s="2" customFormat="1" ht="15.75">
      <c r="A146" s="84" t="s">
        <v>28</v>
      </c>
      <c r="B146" s="77">
        <v>22</v>
      </c>
      <c r="C146" s="127"/>
    </row>
    <row r="147" spans="1:3" s="2" customFormat="1" ht="15.75">
      <c r="A147" s="85" t="s">
        <v>29</v>
      </c>
      <c r="B147" s="76">
        <v>151</v>
      </c>
      <c r="C147" s="127"/>
    </row>
    <row r="148" spans="1:3" s="2" customFormat="1" ht="15.75">
      <c r="A148" s="84" t="s">
        <v>30</v>
      </c>
      <c r="B148" s="77">
        <v>80</v>
      </c>
      <c r="C148" s="127"/>
    </row>
    <row r="149" spans="1:3" s="2" customFormat="1" ht="15.75">
      <c r="A149" s="85" t="s">
        <v>31</v>
      </c>
      <c r="B149" s="76">
        <v>30</v>
      </c>
      <c r="C149" s="127"/>
    </row>
    <row r="150" spans="1:3" s="2" customFormat="1" ht="31.5">
      <c r="A150" s="84" t="s">
        <v>32</v>
      </c>
      <c r="B150" s="77">
        <v>33</v>
      </c>
      <c r="C150" s="127"/>
    </row>
    <row r="151" spans="1:3" s="2" customFormat="1" ht="15.75">
      <c r="A151" s="85" t="s">
        <v>33</v>
      </c>
      <c r="B151" s="76">
        <v>42</v>
      </c>
      <c r="C151" s="127"/>
    </row>
    <row r="152" spans="1:3" s="2" customFormat="1" ht="15.75">
      <c r="A152" s="84" t="s">
        <v>34</v>
      </c>
      <c r="B152" s="77">
        <v>199</v>
      </c>
      <c r="C152" s="127"/>
    </row>
    <row r="153" spans="1:3" s="2" customFormat="1" ht="15.75">
      <c r="A153" s="85" t="s">
        <v>35</v>
      </c>
      <c r="B153" s="76">
        <v>85</v>
      </c>
      <c r="C153" s="127"/>
    </row>
    <row r="154" spans="1:3" s="2" customFormat="1" ht="15.75">
      <c r="A154" s="84" t="s">
        <v>36</v>
      </c>
      <c r="B154" s="77">
        <v>59</v>
      </c>
      <c r="C154" s="127"/>
    </row>
    <row r="155" spans="1:3" s="2" customFormat="1" ht="15.75">
      <c r="A155" s="85" t="s">
        <v>37</v>
      </c>
      <c r="B155" s="76">
        <v>77</v>
      </c>
      <c r="C155" s="127"/>
    </row>
    <row r="156" spans="1:3" s="2" customFormat="1" ht="15.75">
      <c r="A156" s="84" t="s">
        <v>38</v>
      </c>
      <c r="B156" s="77">
        <v>28</v>
      </c>
      <c r="C156" s="127"/>
    </row>
    <row r="157" spans="1:3" s="2" customFormat="1" ht="15.75">
      <c r="A157" s="85" t="s">
        <v>39</v>
      </c>
      <c r="B157" s="76">
        <v>77</v>
      </c>
      <c r="C157" s="127"/>
    </row>
    <row r="158" spans="1:3" s="2" customFormat="1" ht="15.75">
      <c r="A158" s="84" t="s">
        <v>40</v>
      </c>
      <c r="B158" s="77">
        <v>187</v>
      </c>
      <c r="C158" s="127"/>
    </row>
    <row r="159" spans="1:3" s="2" customFormat="1" ht="15.75">
      <c r="A159" s="85" t="s">
        <v>41</v>
      </c>
      <c r="B159" s="76">
        <v>28</v>
      </c>
      <c r="C159" s="127"/>
    </row>
    <row r="160" spans="1:3" s="2" customFormat="1" ht="31.5">
      <c r="A160" s="84" t="s">
        <v>42</v>
      </c>
      <c r="B160" s="96"/>
      <c r="C160" s="127"/>
    </row>
    <row r="161" spans="1:10" s="2" customFormat="1" ht="15.75">
      <c r="A161" s="85" t="s">
        <v>43</v>
      </c>
      <c r="B161" s="76">
        <v>8732</v>
      </c>
      <c r="C161" s="127"/>
    </row>
    <row r="162" spans="1:10" s="2" customFormat="1" ht="16.5" thickBot="1">
      <c r="A162" s="97" t="s">
        <v>44</v>
      </c>
      <c r="B162" s="78">
        <v>39</v>
      </c>
      <c r="C162" s="127"/>
    </row>
    <row r="163" spans="1:10" s="2" customFormat="1" ht="15.75">
      <c r="A163" s="92"/>
      <c r="B163" s="92"/>
      <c r="C163" s="92"/>
      <c r="D163" s="3"/>
      <c r="E163" s="3"/>
      <c r="F163" s="3"/>
      <c r="G163" s="3"/>
      <c r="H163" s="3"/>
      <c r="I163" s="3"/>
      <c r="J163" s="3"/>
    </row>
    <row r="164" spans="1:10" s="2" customFormat="1" ht="16.5" thickBot="1">
      <c r="A164" s="92"/>
      <c r="B164" s="92"/>
      <c r="C164" s="92"/>
      <c r="D164" s="3"/>
      <c r="E164" s="3"/>
      <c r="F164" s="3"/>
      <c r="G164" s="3"/>
      <c r="H164" s="3"/>
      <c r="I164" s="3"/>
      <c r="J164" s="3"/>
    </row>
    <row r="165" spans="1:10" s="2" customFormat="1" ht="29.25" customHeight="1" thickBot="1">
      <c r="A165" s="275" t="s">
        <v>167</v>
      </c>
      <c r="B165" s="279"/>
      <c r="C165" s="128"/>
      <c r="D165" s="30"/>
      <c r="E165" s="30"/>
      <c r="F165" s="30"/>
      <c r="G165" s="30"/>
      <c r="H165" s="30"/>
      <c r="I165" s="30"/>
      <c r="J165" s="30"/>
    </row>
    <row r="166" spans="1:10" s="2" customFormat="1" ht="15.75" customHeight="1" thickBot="1">
      <c r="A166" s="277" t="s">
        <v>166</v>
      </c>
      <c r="B166" s="278"/>
      <c r="C166" s="127"/>
    </row>
    <row r="167" spans="1:10" s="2" customFormat="1" ht="16.5" thickBot="1">
      <c r="A167" s="98" t="s">
        <v>8</v>
      </c>
      <c r="B167" s="45">
        <v>56707.9</v>
      </c>
      <c r="C167" s="127"/>
    </row>
    <row r="168" spans="1:10" s="2" customFormat="1" ht="15.75">
      <c r="A168" s="99" t="s">
        <v>9</v>
      </c>
      <c r="B168" s="100">
        <v>52918.2</v>
      </c>
      <c r="C168" s="127"/>
    </row>
    <row r="169" spans="1:10" s="2" customFormat="1" ht="15.75">
      <c r="A169" s="84" t="s">
        <v>10</v>
      </c>
      <c r="B169" s="77">
        <v>59986.3</v>
      </c>
      <c r="C169" s="127"/>
    </row>
    <row r="170" spans="1:10" s="2" customFormat="1" ht="15.75">
      <c r="A170" s="85" t="s">
        <v>11</v>
      </c>
      <c r="B170" s="76">
        <v>26861.1</v>
      </c>
      <c r="C170" s="127"/>
    </row>
    <row r="171" spans="1:10" s="2" customFormat="1" ht="15.75">
      <c r="A171" s="84" t="s">
        <v>12</v>
      </c>
      <c r="B171" s="77">
        <v>36161.800000000003</v>
      </c>
      <c r="C171" s="127"/>
    </row>
    <row r="172" spans="1:10" s="2" customFormat="1" ht="31.5">
      <c r="A172" s="85" t="s">
        <v>13</v>
      </c>
      <c r="B172" s="76">
        <v>59237.1</v>
      </c>
      <c r="C172" s="127"/>
    </row>
    <row r="173" spans="1:10" s="2" customFormat="1" ht="15.75">
      <c r="A173" s="84" t="s">
        <v>14</v>
      </c>
      <c r="B173" s="77">
        <v>90959.6</v>
      </c>
      <c r="C173" s="127"/>
    </row>
    <row r="174" spans="1:10" s="2" customFormat="1" ht="15.75">
      <c r="A174" s="85" t="s">
        <v>15</v>
      </c>
      <c r="B174" s="76">
        <v>51939.3</v>
      </c>
      <c r="C174" s="127"/>
    </row>
    <row r="175" spans="1:10" s="2" customFormat="1" ht="15.75">
      <c r="A175" s="84" t="s">
        <v>16</v>
      </c>
      <c r="B175" s="77">
        <v>101553.2</v>
      </c>
      <c r="C175" s="127"/>
    </row>
    <row r="176" spans="1:10" s="2" customFormat="1" ht="15.75">
      <c r="A176" s="85" t="s">
        <v>17</v>
      </c>
      <c r="B176" s="76">
        <v>41408.800000000003</v>
      </c>
      <c r="C176" s="127"/>
    </row>
    <row r="177" spans="1:3" s="2" customFormat="1" ht="15.75">
      <c r="A177" s="84" t="s">
        <v>18</v>
      </c>
      <c r="B177" s="77">
        <v>33158.800000000003</v>
      </c>
      <c r="C177" s="127"/>
    </row>
    <row r="178" spans="1:3" s="2" customFormat="1" ht="15.75">
      <c r="A178" s="85" t="s">
        <v>19</v>
      </c>
      <c r="B178" s="76">
        <v>28345.3</v>
      </c>
      <c r="C178" s="127"/>
    </row>
    <row r="179" spans="1:3" s="2" customFormat="1" ht="31.5">
      <c r="A179" s="84" t="s">
        <v>20</v>
      </c>
      <c r="B179" s="77">
        <v>22631.8</v>
      </c>
      <c r="C179" s="127"/>
    </row>
    <row r="180" spans="1:3" s="2" customFormat="1" ht="15.75">
      <c r="A180" s="85" t="s">
        <v>21</v>
      </c>
      <c r="B180" s="76">
        <v>45795.5</v>
      </c>
      <c r="C180" s="127"/>
    </row>
    <row r="181" spans="1:3" s="2" customFormat="1" ht="15.75">
      <c r="A181" s="84" t="s">
        <v>22</v>
      </c>
      <c r="B181" s="77">
        <v>49189.7</v>
      </c>
      <c r="C181" s="127"/>
    </row>
    <row r="182" spans="1:3" s="2" customFormat="1" ht="15.75">
      <c r="A182" s="85" t="s">
        <v>23</v>
      </c>
      <c r="B182" s="76">
        <v>58951.6</v>
      </c>
      <c r="C182" s="127"/>
    </row>
    <row r="183" spans="1:3" s="2" customFormat="1" ht="15.75">
      <c r="A183" s="84" t="s">
        <v>24</v>
      </c>
      <c r="B183" s="77">
        <v>63171.8</v>
      </c>
      <c r="C183" s="127"/>
    </row>
    <row r="184" spans="1:3" s="2" customFormat="1" ht="15.75">
      <c r="A184" s="85" t="s">
        <v>25</v>
      </c>
      <c r="B184" s="76">
        <v>72976.399999999994</v>
      </c>
      <c r="C184" s="127"/>
    </row>
    <row r="185" spans="1:3" s="2" customFormat="1" ht="15.75">
      <c r="A185" s="84" t="s">
        <v>26</v>
      </c>
      <c r="B185" s="77">
        <v>38206.300000000003</v>
      </c>
      <c r="C185" s="127"/>
    </row>
    <row r="186" spans="1:3" s="2" customFormat="1" ht="15.75">
      <c r="A186" s="85" t="s">
        <v>27</v>
      </c>
      <c r="B186" s="76">
        <v>55311.8</v>
      </c>
      <c r="C186" s="127"/>
    </row>
    <row r="187" spans="1:3" s="2" customFormat="1" ht="15.75">
      <c r="A187" s="84" t="s">
        <v>28</v>
      </c>
      <c r="B187" s="77">
        <v>108056.1</v>
      </c>
      <c r="C187" s="127"/>
    </row>
    <row r="188" spans="1:3" s="2" customFormat="1" ht="15.75">
      <c r="A188" s="85" t="s">
        <v>29</v>
      </c>
      <c r="B188" s="76">
        <v>37339.300000000003</v>
      </c>
      <c r="C188" s="127"/>
    </row>
    <row r="189" spans="1:3" s="2" customFormat="1" ht="15.75">
      <c r="A189" s="84" t="s">
        <v>30</v>
      </c>
      <c r="B189" s="77">
        <v>130767.5</v>
      </c>
      <c r="C189" s="127"/>
    </row>
    <row r="190" spans="1:3" s="2" customFormat="1" ht="15.75">
      <c r="A190" s="85" t="s">
        <v>31</v>
      </c>
      <c r="B190" s="76">
        <v>36594.199999999997</v>
      </c>
      <c r="C190" s="127"/>
    </row>
    <row r="191" spans="1:3" s="2" customFormat="1" ht="31.5">
      <c r="A191" s="84" t="s">
        <v>32</v>
      </c>
      <c r="B191" s="77">
        <v>137589.4</v>
      </c>
      <c r="C191" s="127"/>
    </row>
    <row r="192" spans="1:3" s="2" customFormat="1" ht="15.75">
      <c r="A192" s="85" t="s">
        <v>33</v>
      </c>
      <c r="B192" s="76">
        <v>62737.1</v>
      </c>
      <c r="C192" s="127"/>
    </row>
    <row r="193" spans="1:10" s="2" customFormat="1" ht="15.75">
      <c r="A193" s="84" t="s">
        <v>34</v>
      </c>
      <c r="B193" s="77">
        <v>45570</v>
      </c>
      <c r="C193" s="127"/>
    </row>
    <row r="194" spans="1:10" s="2" customFormat="1" ht="15.75">
      <c r="A194" s="85" t="s">
        <v>35</v>
      </c>
      <c r="B194" s="76">
        <v>38729.300000000003</v>
      </c>
      <c r="C194" s="127"/>
    </row>
    <row r="195" spans="1:10" s="2" customFormat="1" ht="15.75">
      <c r="A195" s="84" t="s">
        <v>36</v>
      </c>
      <c r="B195" s="77">
        <v>60142.3</v>
      </c>
      <c r="C195" s="127"/>
    </row>
    <row r="196" spans="1:10" s="2" customFormat="1" ht="15.75">
      <c r="A196" s="85" t="s">
        <v>37</v>
      </c>
      <c r="B196" s="76">
        <v>30753.7</v>
      </c>
      <c r="C196" s="127"/>
    </row>
    <row r="197" spans="1:10" s="2" customFormat="1" ht="15.75">
      <c r="A197" s="84" t="s">
        <v>38</v>
      </c>
      <c r="B197" s="77">
        <v>34845.199999999997</v>
      </c>
      <c r="C197" s="127"/>
    </row>
    <row r="198" spans="1:10" s="2" customFormat="1" ht="15.75">
      <c r="A198" s="85" t="s">
        <v>39</v>
      </c>
      <c r="B198" s="76">
        <v>43328.2</v>
      </c>
      <c r="C198" s="127"/>
    </row>
    <row r="199" spans="1:10" s="2" customFormat="1" ht="15.75">
      <c r="A199" s="84" t="s">
        <v>40</v>
      </c>
      <c r="B199" s="77">
        <v>54977.9</v>
      </c>
      <c r="C199" s="127"/>
    </row>
    <row r="200" spans="1:10" ht="15.75">
      <c r="A200" s="85" t="s">
        <v>41</v>
      </c>
      <c r="B200" s="76">
        <v>33792</v>
      </c>
      <c r="C200" s="70"/>
    </row>
    <row r="201" spans="1:10" ht="31.5">
      <c r="A201" s="84" t="s">
        <v>42</v>
      </c>
      <c r="B201" s="96" t="s">
        <v>128</v>
      </c>
      <c r="C201" s="70"/>
    </row>
    <row r="202" spans="1:10" ht="15.75">
      <c r="A202" s="85" t="s">
        <v>43</v>
      </c>
      <c r="B202" s="76">
        <v>56667.1</v>
      </c>
      <c r="C202" s="70"/>
    </row>
    <row r="203" spans="1:10" ht="16.5" thickBot="1">
      <c r="A203" s="97" t="s">
        <v>44</v>
      </c>
      <c r="B203" s="78">
        <v>35399.9</v>
      </c>
      <c r="C203" s="70"/>
    </row>
    <row r="204" spans="1:10" s="2" customFormat="1" ht="15.75">
      <c r="A204" s="92"/>
      <c r="B204" s="92"/>
      <c r="C204" s="92"/>
      <c r="D204" s="3"/>
      <c r="E204" s="3"/>
      <c r="F204" s="3"/>
      <c r="G204" s="3"/>
      <c r="H204" s="3"/>
      <c r="I204" s="3"/>
      <c r="J204" s="3"/>
    </row>
    <row r="205" spans="1:10" s="2" customFormat="1" ht="16.5" thickBot="1">
      <c r="A205" s="92"/>
      <c r="B205" s="92"/>
      <c r="C205" s="92"/>
      <c r="D205" s="3"/>
      <c r="E205" s="3"/>
      <c r="F205" s="3"/>
      <c r="G205" s="3"/>
      <c r="H205" s="3"/>
      <c r="I205" s="3"/>
      <c r="J205" s="3"/>
    </row>
    <row r="206" spans="1:10" s="2" customFormat="1" ht="16.5" thickBot="1">
      <c r="A206" s="280" t="s">
        <v>129</v>
      </c>
      <c r="B206" s="279"/>
      <c r="C206" s="128"/>
      <c r="D206" s="29"/>
      <c r="E206" s="29"/>
      <c r="F206" s="29"/>
      <c r="G206" s="29"/>
      <c r="H206" s="29"/>
      <c r="I206" s="29"/>
      <c r="J206" s="29"/>
    </row>
    <row r="207" spans="1:10" s="2" customFormat="1" ht="15.75" customHeight="1" thickBot="1">
      <c r="A207" s="277" t="s">
        <v>166</v>
      </c>
      <c r="B207" s="278"/>
      <c r="C207" s="127"/>
    </row>
    <row r="208" spans="1:10" s="2" customFormat="1" ht="15.75">
      <c r="A208" s="129" t="s">
        <v>8</v>
      </c>
      <c r="B208" s="130">
        <f t="shared" ref="B208" si="2">SUM(B209:B244)</f>
        <v>11219</v>
      </c>
      <c r="C208" s="127"/>
    </row>
    <row r="209" spans="1:3" s="2" customFormat="1" ht="15.75">
      <c r="A209" s="85" t="s">
        <v>9</v>
      </c>
      <c r="B209" s="76">
        <v>19</v>
      </c>
      <c r="C209" s="127"/>
    </row>
    <row r="210" spans="1:3" s="2" customFormat="1" ht="15.75">
      <c r="A210" s="84" t="s">
        <v>10</v>
      </c>
      <c r="B210" s="77">
        <v>395</v>
      </c>
      <c r="C210" s="127"/>
    </row>
    <row r="211" spans="1:3" s="2" customFormat="1" ht="15.75">
      <c r="A211" s="85" t="s">
        <v>11</v>
      </c>
      <c r="B211" s="76">
        <v>18</v>
      </c>
      <c r="C211" s="127"/>
    </row>
    <row r="212" spans="1:3" s="2" customFormat="1" ht="15.75">
      <c r="A212" s="84" t="s">
        <v>12</v>
      </c>
      <c r="B212" s="77">
        <v>44</v>
      </c>
      <c r="C212" s="127"/>
    </row>
    <row r="213" spans="1:3" s="2" customFormat="1" ht="31.5">
      <c r="A213" s="85" t="s">
        <v>13</v>
      </c>
      <c r="B213" s="76">
        <v>29</v>
      </c>
      <c r="C213" s="127"/>
    </row>
    <row r="214" spans="1:3" s="2" customFormat="1" ht="15.75">
      <c r="A214" s="84" t="s">
        <v>14</v>
      </c>
      <c r="B214" s="77">
        <v>51</v>
      </c>
      <c r="C214" s="127"/>
    </row>
    <row r="215" spans="1:3" s="2" customFormat="1" ht="15.75">
      <c r="A215" s="85" t="s">
        <v>15</v>
      </c>
      <c r="B215" s="76">
        <v>85</v>
      </c>
      <c r="C215" s="127"/>
    </row>
    <row r="216" spans="1:3" s="2" customFormat="1" ht="15.75">
      <c r="A216" s="84" t="s">
        <v>16</v>
      </c>
      <c r="B216" s="77">
        <v>30</v>
      </c>
      <c r="C216" s="127"/>
    </row>
    <row r="217" spans="1:3" s="2" customFormat="1" ht="15.75">
      <c r="A217" s="85" t="s">
        <v>17</v>
      </c>
      <c r="B217" s="76">
        <v>75</v>
      </c>
      <c r="C217" s="127"/>
    </row>
    <row r="218" spans="1:3" s="2" customFormat="1" ht="15.75">
      <c r="A218" s="84" t="s">
        <v>18</v>
      </c>
      <c r="B218" s="77">
        <v>99</v>
      </c>
      <c r="C218" s="127"/>
    </row>
    <row r="219" spans="1:3" s="2" customFormat="1" ht="15.75">
      <c r="A219" s="85" t="s">
        <v>19</v>
      </c>
      <c r="B219" s="76">
        <v>51</v>
      </c>
      <c r="C219" s="127"/>
    </row>
    <row r="220" spans="1:3" s="2" customFormat="1" ht="31.5">
      <c r="A220" s="84" t="s">
        <v>20</v>
      </c>
      <c r="B220" s="77">
        <v>55</v>
      </c>
      <c r="C220" s="127"/>
    </row>
    <row r="221" spans="1:3" s="2" customFormat="1" ht="15.75">
      <c r="A221" s="85" t="s">
        <v>21</v>
      </c>
      <c r="B221" s="76">
        <v>50</v>
      </c>
      <c r="C221" s="127"/>
    </row>
    <row r="222" spans="1:3" s="2" customFormat="1" ht="15.75">
      <c r="A222" s="84" t="s">
        <v>22</v>
      </c>
      <c r="B222" s="77">
        <v>231</v>
      </c>
      <c r="C222" s="127"/>
    </row>
    <row r="223" spans="1:3" s="2" customFormat="1" ht="15.75">
      <c r="A223" s="85" t="s">
        <v>23</v>
      </c>
      <c r="B223" s="76">
        <v>149</v>
      </c>
      <c r="C223" s="127"/>
    </row>
    <row r="224" spans="1:3" s="2" customFormat="1" ht="15.75">
      <c r="A224" s="84" t="s">
        <v>24</v>
      </c>
      <c r="B224" s="77">
        <v>583</v>
      </c>
      <c r="C224" s="127"/>
    </row>
    <row r="225" spans="1:3" s="2" customFormat="1" ht="15.75">
      <c r="A225" s="85" t="s">
        <v>25</v>
      </c>
      <c r="B225" s="76">
        <v>37</v>
      </c>
      <c r="C225" s="127"/>
    </row>
    <row r="226" spans="1:3" s="2" customFormat="1" ht="15.75">
      <c r="A226" s="84" t="s">
        <v>26</v>
      </c>
      <c r="B226" s="77">
        <v>125</v>
      </c>
      <c r="C226" s="127"/>
    </row>
    <row r="227" spans="1:3" s="2" customFormat="1" ht="15.75">
      <c r="A227" s="85" t="s">
        <v>27</v>
      </c>
      <c r="B227" s="76">
        <v>717</v>
      </c>
      <c r="C227" s="127"/>
    </row>
    <row r="228" spans="1:3" s="2" customFormat="1" ht="15.75">
      <c r="A228" s="84" t="s">
        <v>28</v>
      </c>
      <c r="B228" s="77">
        <v>28</v>
      </c>
      <c r="C228" s="127"/>
    </row>
    <row r="229" spans="1:3" s="2" customFormat="1" ht="15.75">
      <c r="A229" s="85" t="s">
        <v>29</v>
      </c>
      <c r="B229" s="76">
        <v>96</v>
      </c>
      <c r="C229" s="127"/>
    </row>
    <row r="230" spans="1:3" s="2" customFormat="1" ht="15.75">
      <c r="A230" s="84" t="s">
        <v>30</v>
      </c>
      <c r="B230" s="77">
        <v>109</v>
      </c>
      <c r="C230" s="127"/>
    </row>
    <row r="231" spans="1:3" s="2" customFormat="1" ht="15.75">
      <c r="A231" s="85" t="s">
        <v>31</v>
      </c>
      <c r="B231" s="76">
        <v>53</v>
      </c>
      <c r="C231" s="127"/>
    </row>
    <row r="232" spans="1:3" s="2" customFormat="1" ht="31.5">
      <c r="A232" s="84" t="s">
        <v>32</v>
      </c>
      <c r="B232" s="77">
        <v>61</v>
      </c>
      <c r="C232" s="127"/>
    </row>
    <row r="233" spans="1:3" s="2" customFormat="1" ht="15.75">
      <c r="A233" s="85" t="s">
        <v>33</v>
      </c>
      <c r="B233" s="76">
        <v>36</v>
      </c>
      <c r="C233" s="127"/>
    </row>
    <row r="234" spans="1:3" s="2" customFormat="1" ht="15.75">
      <c r="A234" s="84" t="s">
        <v>34</v>
      </c>
      <c r="B234" s="77">
        <v>94</v>
      </c>
      <c r="C234" s="127"/>
    </row>
    <row r="235" spans="1:3" s="2" customFormat="1" ht="15.75">
      <c r="A235" s="85" t="s">
        <v>35</v>
      </c>
      <c r="B235" s="76">
        <v>55</v>
      </c>
      <c r="C235" s="127"/>
    </row>
    <row r="236" spans="1:3" s="2" customFormat="1" ht="15.75">
      <c r="A236" s="84" t="s">
        <v>36</v>
      </c>
      <c r="B236" s="77">
        <v>50</v>
      </c>
      <c r="C236" s="127"/>
    </row>
    <row r="237" spans="1:3" s="2" customFormat="1" ht="15.75">
      <c r="A237" s="85" t="s">
        <v>37</v>
      </c>
      <c r="B237" s="76">
        <v>61</v>
      </c>
      <c r="C237" s="127"/>
    </row>
    <row r="238" spans="1:3" s="2" customFormat="1" ht="15.75">
      <c r="A238" s="84" t="s">
        <v>38</v>
      </c>
      <c r="B238" s="77">
        <v>41</v>
      </c>
      <c r="C238" s="127"/>
    </row>
    <row r="239" spans="1:3" s="2" customFormat="1" ht="15.75">
      <c r="A239" s="85" t="s">
        <v>39</v>
      </c>
      <c r="B239" s="76">
        <v>99</v>
      </c>
      <c r="C239" s="127"/>
    </row>
    <row r="240" spans="1:3" s="2" customFormat="1" ht="15.75">
      <c r="A240" s="84" t="s">
        <v>40</v>
      </c>
      <c r="B240" s="77">
        <v>190</v>
      </c>
      <c r="C240" s="127"/>
    </row>
    <row r="241" spans="1:10" s="2" customFormat="1" ht="15.75">
      <c r="A241" s="85" t="s">
        <v>41</v>
      </c>
      <c r="B241" s="76">
        <v>277</v>
      </c>
      <c r="C241" s="127"/>
    </row>
    <row r="242" spans="1:10" s="2" customFormat="1" ht="31.5">
      <c r="A242" s="84" t="s">
        <v>42</v>
      </c>
      <c r="B242" s="96">
        <v>15</v>
      </c>
      <c r="C242" s="127"/>
    </row>
    <row r="243" spans="1:10" s="2" customFormat="1" ht="15.75">
      <c r="A243" s="85" t="s">
        <v>43</v>
      </c>
      <c r="B243" s="76">
        <v>7026</v>
      </c>
      <c r="C243" s="127"/>
    </row>
    <row r="244" spans="1:10" s="2" customFormat="1" ht="16.5" thickBot="1">
      <c r="A244" s="97" t="s">
        <v>44</v>
      </c>
      <c r="B244" s="78">
        <v>85</v>
      </c>
      <c r="C244" s="127"/>
    </row>
    <row r="245" spans="1:10" s="2" customFormat="1" ht="15.75">
      <c r="A245" s="111"/>
      <c r="B245" s="80"/>
      <c r="C245" s="131"/>
      <c r="D245" s="3"/>
      <c r="E245" s="3"/>
      <c r="F245" s="3"/>
      <c r="G245" s="3"/>
      <c r="H245" s="3"/>
      <c r="I245" s="3"/>
      <c r="J245" s="3"/>
    </row>
    <row r="246" spans="1:10" s="2" customFormat="1" ht="16.5" thickBot="1">
      <c r="A246" s="112"/>
      <c r="B246" s="113"/>
      <c r="C246" s="131"/>
      <c r="D246" s="3"/>
      <c r="E246" s="3"/>
      <c r="F246" s="3"/>
      <c r="G246" s="3"/>
      <c r="H246" s="3"/>
      <c r="I246" s="3"/>
      <c r="J246" s="3"/>
    </row>
    <row r="247" spans="1:10" s="2" customFormat="1" ht="16.5" thickBot="1">
      <c r="A247" s="280" t="s">
        <v>130</v>
      </c>
      <c r="B247" s="279"/>
      <c r="C247" s="115"/>
      <c r="D247" s="8"/>
      <c r="E247" s="8"/>
      <c r="F247" s="8"/>
      <c r="G247" s="8"/>
      <c r="H247" s="8"/>
      <c r="I247" s="8"/>
      <c r="J247" s="8"/>
    </row>
    <row r="248" spans="1:10" s="2" customFormat="1" ht="15.75" customHeight="1" thickBot="1">
      <c r="A248" s="270" t="s">
        <v>166</v>
      </c>
      <c r="B248" s="271"/>
      <c r="C248" s="127"/>
    </row>
    <row r="249" spans="1:10" s="2" customFormat="1" ht="15.75">
      <c r="A249" s="93" t="s">
        <v>46</v>
      </c>
      <c r="B249" s="94">
        <f t="shared" ref="B249" si="3">B250+B254+B259+B279+B283+B288+B289+B297+B303+B306+B313+B316+B318+B319+B320+B321+B322+B323+B324</f>
        <v>10983</v>
      </c>
      <c r="C249" s="127"/>
    </row>
    <row r="250" spans="1:10" ht="31.5">
      <c r="A250" s="86" t="s">
        <v>47</v>
      </c>
      <c r="B250" s="87">
        <f t="shared" ref="B250" si="4">B251+B252+B253</f>
        <v>604</v>
      </c>
      <c r="C250" s="70"/>
    </row>
    <row r="251" spans="1:10" ht="31.5">
      <c r="A251" s="84" t="s">
        <v>48</v>
      </c>
      <c r="B251" s="77">
        <v>465</v>
      </c>
      <c r="C251" s="70"/>
    </row>
    <row r="252" spans="1:10" ht="15.75">
      <c r="A252" s="85" t="s">
        <v>49</v>
      </c>
      <c r="B252" s="76">
        <v>63</v>
      </c>
      <c r="C252" s="70"/>
    </row>
    <row r="253" spans="1:10" ht="15.75">
      <c r="A253" s="84" t="s">
        <v>50</v>
      </c>
      <c r="B253" s="77">
        <v>76</v>
      </c>
      <c r="C253" s="70"/>
    </row>
    <row r="254" spans="1:10" ht="15.75">
      <c r="A254" s="86" t="s">
        <v>51</v>
      </c>
      <c r="B254" s="87">
        <f t="shared" ref="B254" si="5">SUM(B255:B258)</f>
        <v>518</v>
      </c>
      <c r="C254" s="70"/>
    </row>
    <row r="255" spans="1:10" ht="15.75">
      <c r="A255" s="84" t="s">
        <v>52</v>
      </c>
      <c r="B255" s="77">
        <v>8</v>
      </c>
      <c r="C255" s="70"/>
    </row>
    <row r="256" spans="1:10" ht="15.75">
      <c r="A256" s="85" t="s">
        <v>53</v>
      </c>
      <c r="B256" s="76">
        <v>387</v>
      </c>
      <c r="C256" s="70"/>
    </row>
    <row r="257" spans="1:3" ht="15.75">
      <c r="A257" s="84" t="s">
        <v>54</v>
      </c>
      <c r="B257" s="77">
        <v>104</v>
      </c>
      <c r="C257" s="70"/>
    </row>
    <row r="258" spans="1:3" ht="31.5">
      <c r="A258" s="85" t="s">
        <v>55</v>
      </c>
      <c r="B258" s="76">
        <v>19</v>
      </c>
      <c r="C258" s="70"/>
    </row>
    <row r="259" spans="1:3" ht="15.75">
      <c r="A259" s="88" t="s">
        <v>56</v>
      </c>
      <c r="B259" s="89">
        <f t="shared" ref="B259" si="6">SUM(B260:B278)</f>
        <v>706</v>
      </c>
      <c r="C259" s="70"/>
    </row>
    <row r="260" spans="1:3" ht="15.75">
      <c r="A260" s="85" t="s">
        <v>57</v>
      </c>
      <c r="B260" s="76">
        <v>172</v>
      </c>
      <c r="C260" s="70"/>
    </row>
    <row r="261" spans="1:3" ht="15.75">
      <c r="A261" s="84" t="s">
        <v>58</v>
      </c>
      <c r="B261" s="77">
        <v>27</v>
      </c>
      <c r="C261" s="70"/>
    </row>
    <row r="262" spans="1:3" ht="15.75">
      <c r="A262" s="85" t="s">
        <v>59</v>
      </c>
      <c r="B262" s="95">
        <v>3</v>
      </c>
      <c r="C262" s="70"/>
    </row>
    <row r="263" spans="1:3" ht="15.75">
      <c r="A263" s="84" t="s">
        <v>60</v>
      </c>
      <c r="B263" s="77">
        <v>14</v>
      </c>
      <c r="C263" s="70"/>
    </row>
    <row r="264" spans="1:3" ht="15.75">
      <c r="A264" s="85" t="s">
        <v>61</v>
      </c>
      <c r="B264" s="95">
        <v>1</v>
      </c>
      <c r="C264" s="70"/>
    </row>
    <row r="265" spans="1:3" ht="47.25">
      <c r="A265" s="84" t="s">
        <v>62</v>
      </c>
      <c r="B265" s="77">
        <v>34</v>
      </c>
      <c r="C265" s="70"/>
    </row>
    <row r="266" spans="1:3" ht="15.75">
      <c r="A266" s="85" t="s">
        <v>63</v>
      </c>
      <c r="B266" s="95">
        <v>4</v>
      </c>
      <c r="C266" s="70"/>
    </row>
    <row r="267" spans="1:3" ht="31.5">
      <c r="A267" s="84" t="s">
        <v>64</v>
      </c>
      <c r="B267" s="77">
        <v>29</v>
      </c>
      <c r="C267" s="70"/>
    </row>
    <row r="268" spans="1:3" ht="31.5">
      <c r="A268" s="85" t="s">
        <v>65</v>
      </c>
      <c r="B268" s="76">
        <v>23</v>
      </c>
      <c r="C268" s="70"/>
    </row>
    <row r="269" spans="1:3" ht="15.75">
      <c r="A269" s="84" t="s">
        <v>66</v>
      </c>
      <c r="B269" s="77">
        <v>33</v>
      </c>
      <c r="C269" s="70"/>
    </row>
    <row r="270" spans="1:3" ht="31.5">
      <c r="A270" s="85" t="s">
        <v>67</v>
      </c>
      <c r="B270" s="76">
        <v>105</v>
      </c>
      <c r="C270" s="70"/>
    </row>
    <row r="271" spans="1:3" ht="15.75">
      <c r="A271" s="84" t="s">
        <v>68</v>
      </c>
      <c r="B271" s="77">
        <v>11</v>
      </c>
      <c r="C271" s="70"/>
    </row>
    <row r="272" spans="1:3" ht="31.5">
      <c r="A272" s="85" t="s">
        <v>69</v>
      </c>
      <c r="B272" s="76">
        <v>59</v>
      </c>
      <c r="C272" s="70"/>
    </row>
    <row r="273" spans="1:3" ht="31.5">
      <c r="A273" s="84" t="s">
        <v>70</v>
      </c>
      <c r="B273" s="77">
        <v>23</v>
      </c>
      <c r="C273" s="70"/>
    </row>
    <row r="274" spans="1:3" ht="31.5">
      <c r="A274" s="85" t="s">
        <v>71</v>
      </c>
      <c r="B274" s="95">
        <v>5</v>
      </c>
      <c r="C274" s="70"/>
    </row>
    <row r="275" spans="1:3" ht="31.5">
      <c r="A275" s="84" t="s">
        <v>72</v>
      </c>
      <c r="B275" s="77">
        <v>4</v>
      </c>
      <c r="C275" s="70"/>
    </row>
    <row r="276" spans="1:3" ht="15.75">
      <c r="A276" s="85" t="s">
        <v>73</v>
      </c>
      <c r="B276" s="76">
        <v>22</v>
      </c>
      <c r="C276" s="70"/>
    </row>
    <row r="277" spans="1:3" ht="15.75">
      <c r="A277" s="84" t="s">
        <v>74</v>
      </c>
      <c r="B277" s="77">
        <v>53</v>
      </c>
      <c r="C277" s="70"/>
    </row>
    <row r="278" spans="1:3" ht="15.75">
      <c r="A278" s="85" t="s">
        <v>75</v>
      </c>
      <c r="B278" s="76">
        <v>84</v>
      </c>
      <c r="C278" s="70"/>
    </row>
    <row r="279" spans="1:3" ht="31.5">
      <c r="A279" s="88" t="s">
        <v>76</v>
      </c>
      <c r="B279" s="89">
        <f t="shared" ref="B279" si="7">SUM(B280:B282)</f>
        <v>105</v>
      </c>
      <c r="C279" s="70"/>
    </row>
    <row r="280" spans="1:3" ht="31.5">
      <c r="A280" s="85" t="s">
        <v>77</v>
      </c>
      <c r="B280" s="76">
        <v>17</v>
      </c>
      <c r="C280" s="70"/>
    </row>
    <row r="281" spans="1:3" ht="15.75">
      <c r="A281" s="84" t="s">
        <v>78</v>
      </c>
      <c r="B281" s="77">
        <v>9</v>
      </c>
      <c r="C281" s="70"/>
    </row>
    <row r="282" spans="1:3" ht="31.5">
      <c r="A282" s="85" t="s">
        <v>79</v>
      </c>
      <c r="B282" s="76">
        <v>79</v>
      </c>
      <c r="C282" s="70"/>
    </row>
    <row r="283" spans="1:3" ht="47.25">
      <c r="A283" s="88" t="s">
        <v>80</v>
      </c>
      <c r="B283" s="89">
        <f t="shared" ref="B283" si="8">SUM(B284:B287)</f>
        <v>112</v>
      </c>
      <c r="C283" s="70"/>
    </row>
    <row r="284" spans="1:3" ht="15.75">
      <c r="A284" s="85" t="s">
        <v>81</v>
      </c>
      <c r="B284" s="76">
        <v>28</v>
      </c>
      <c r="C284" s="70"/>
    </row>
    <row r="285" spans="1:3" ht="15.75">
      <c r="A285" s="84" t="s">
        <v>82</v>
      </c>
      <c r="B285" s="77">
        <v>26</v>
      </c>
      <c r="C285" s="70"/>
    </row>
    <row r="286" spans="1:3" ht="31.5">
      <c r="A286" s="85" t="s">
        <v>83</v>
      </c>
      <c r="B286" s="76">
        <v>58</v>
      </c>
      <c r="C286" s="70"/>
    </row>
    <row r="287" spans="1:3" ht="47.25">
      <c r="A287" s="84" t="s">
        <v>84</v>
      </c>
      <c r="B287" s="77">
        <v>0</v>
      </c>
      <c r="C287" s="70"/>
    </row>
    <row r="288" spans="1:3" ht="15.75">
      <c r="A288" s="86" t="s">
        <v>85</v>
      </c>
      <c r="B288" s="87">
        <v>2394</v>
      </c>
      <c r="C288" s="70"/>
    </row>
    <row r="289" spans="1:3" ht="31.5">
      <c r="A289" s="88" t="s">
        <v>86</v>
      </c>
      <c r="B289" s="89">
        <f t="shared" ref="B289" si="9">B290+B295+B296</f>
        <v>1924</v>
      </c>
      <c r="C289" s="70"/>
    </row>
    <row r="290" spans="1:3" ht="31.5">
      <c r="A290" s="85" t="s">
        <v>87</v>
      </c>
      <c r="B290" s="76">
        <f t="shared" ref="B290" si="10">B291+B292+B293+B294</f>
        <v>236</v>
      </c>
      <c r="C290" s="70"/>
    </row>
    <row r="291" spans="1:3" ht="15.75">
      <c r="A291" s="84" t="s">
        <v>88</v>
      </c>
      <c r="B291" s="77">
        <v>32</v>
      </c>
      <c r="C291" s="70"/>
    </row>
    <row r="292" spans="1:3" ht="31.5">
      <c r="A292" s="85" t="s">
        <v>89</v>
      </c>
      <c r="B292" s="76">
        <v>93</v>
      </c>
      <c r="C292" s="70"/>
    </row>
    <row r="293" spans="1:3" ht="31.5">
      <c r="A293" s="84" t="s">
        <v>90</v>
      </c>
      <c r="B293" s="77">
        <v>108</v>
      </c>
      <c r="C293" s="70"/>
    </row>
    <row r="294" spans="1:3" ht="47.25">
      <c r="A294" s="85" t="s">
        <v>91</v>
      </c>
      <c r="B294" s="95">
        <v>3</v>
      </c>
      <c r="C294" s="70"/>
    </row>
    <row r="295" spans="1:3" ht="31.5">
      <c r="A295" s="84" t="s">
        <v>92</v>
      </c>
      <c r="B295" s="77">
        <v>631</v>
      </c>
      <c r="C295" s="70"/>
    </row>
    <row r="296" spans="1:3" ht="31.5">
      <c r="A296" s="85" t="s">
        <v>93</v>
      </c>
      <c r="B296" s="76">
        <v>1057</v>
      </c>
      <c r="C296" s="70"/>
    </row>
    <row r="297" spans="1:3" ht="15.75">
      <c r="A297" s="88" t="s">
        <v>94</v>
      </c>
      <c r="B297" s="89">
        <f t="shared" ref="B297" si="11">B298+B299+B300+B301+B302</f>
        <v>972</v>
      </c>
      <c r="C297" s="70"/>
    </row>
    <row r="298" spans="1:3" ht="31.5">
      <c r="A298" s="85" t="s">
        <v>95</v>
      </c>
      <c r="B298" s="76">
        <v>408</v>
      </c>
      <c r="C298" s="70"/>
    </row>
    <row r="299" spans="1:3" ht="15.75">
      <c r="A299" s="84" t="s">
        <v>96</v>
      </c>
      <c r="B299" s="77">
        <v>34</v>
      </c>
      <c r="C299" s="70"/>
    </row>
    <row r="300" spans="1:3" ht="15.75">
      <c r="A300" s="85" t="s">
        <v>97</v>
      </c>
      <c r="B300" s="76">
        <v>14</v>
      </c>
      <c r="C300" s="70"/>
    </row>
    <row r="301" spans="1:3" ht="31.5">
      <c r="A301" s="84" t="s">
        <v>98</v>
      </c>
      <c r="B301" s="77">
        <v>506</v>
      </c>
      <c r="C301" s="70"/>
    </row>
    <row r="302" spans="1:3" ht="15.75">
      <c r="A302" s="85" t="s">
        <v>99</v>
      </c>
      <c r="B302" s="76">
        <v>10</v>
      </c>
      <c r="C302" s="70"/>
    </row>
    <row r="303" spans="1:3" ht="31.5">
      <c r="A303" s="88" t="s">
        <v>100</v>
      </c>
      <c r="B303" s="89">
        <f t="shared" ref="B303" si="12">B304+B305</f>
        <v>330</v>
      </c>
      <c r="C303" s="70"/>
    </row>
    <row r="304" spans="1:3" ht="31.5">
      <c r="A304" s="85" t="s">
        <v>101</v>
      </c>
      <c r="B304" s="76">
        <v>61</v>
      </c>
      <c r="C304" s="70"/>
    </row>
    <row r="305" spans="1:3" ht="31.5">
      <c r="A305" s="84" t="s">
        <v>102</v>
      </c>
      <c r="B305" s="77">
        <v>269</v>
      </c>
      <c r="C305" s="70"/>
    </row>
    <row r="306" spans="1:3" ht="31.5">
      <c r="A306" s="86" t="s">
        <v>103</v>
      </c>
      <c r="B306" s="87">
        <f t="shared" ref="B306" si="13">B307+B308+B309+B310+B311+B312</f>
        <v>436</v>
      </c>
      <c r="C306" s="70"/>
    </row>
    <row r="307" spans="1:3" ht="15.75">
      <c r="A307" s="84" t="s">
        <v>104</v>
      </c>
      <c r="B307" s="77">
        <v>21</v>
      </c>
      <c r="C307" s="70"/>
    </row>
    <row r="308" spans="1:3" ht="31.5">
      <c r="A308" s="85" t="s">
        <v>105</v>
      </c>
      <c r="B308" s="76">
        <v>32</v>
      </c>
      <c r="C308" s="70"/>
    </row>
    <row r="309" spans="1:3" ht="31.5">
      <c r="A309" s="84" t="s">
        <v>106</v>
      </c>
      <c r="B309" s="77">
        <v>29</v>
      </c>
      <c r="C309" s="70"/>
    </row>
    <row r="310" spans="1:3" ht="15.75">
      <c r="A310" s="85" t="s">
        <v>107</v>
      </c>
      <c r="B310" s="76">
        <v>43</v>
      </c>
      <c r="C310" s="70"/>
    </row>
    <row r="311" spans="1:3" ht="47.25">
      <c r="A311" s="84" t="s">
        <v>108</v>
      </c>
      <c r="B311" s="77">
        <v>242</v>
      </c>
      <c r="C311" s="70"/>
    </row>
    <row r="312" spans="1:3" ht="15.75">
      <c r="A312" s="85" t="s">
        <v>109</v>
      </c>
      <c r="B312" s="76">
        <v>69</v>
      </c>
      <c r="C312" s="70"/>
    </row>
    <row r="313" spans="1:3" ht="15.75">
      <c r="A313" s="88" t="s">
        <v>110</v>
      </c>
      <c r="B313" s="89">
        <f t="shared" ref="B313" si="14">B314+B315</f>
        <v>87</v>
      </c>
      <c r="C313" s="70"/>
    </row>
    <row r="314" spans="1:3" ht="31.5">
      <c r="A314" s="85" t="s">
        <v>111</v>
      </c>
      <c r="B314" s="76">
        <v>63</v>
      </c>
      <c r="C314" s="70"/>
    </row>
    <row r="315" spans="1:3" ht="31.5">
      <c r="A315" s="84" t="s">
        <v>112</v>
      </c>
      <c r="B315" s="77">
        <v>24</v>
      </c>
      <c r="C315" s="70"/>
    </row>
    <row r="316" spans="1:3" ht="31.5">
      <c r="A316" s="86" t="s">
        <v>113</v>
      </c>
      <c r="B316" s="87">
        <f t="shared" ref="B316" si="15">B317</f>
        <v>858</v>
      </c>
      <c r="C316" s="70"/>
    </row>
    <row r="317" spans="1:3" ht="15.75">
      <c r="A317" s="84" t="s">
        <v>114</v>
      </c>
      <c r="B317" s="77">
        <v>858</v>
      </c>
      <c r="C317" s="70"/>
    </row>
    <row r="318" spans="1:3" ht="31.5">
      <c r="A318" s="86" t="s">
        <v>115</v>
      </c>
      <c r="B318" s="87">
        <v>998</v>
      </c>
      <c r="C318" s="70"/>
    </row>
    <row r="319" spans="1:3" ht="31.5">
      <c r="A319" s="88" t="s">
        <v>116</v>
      </c>
      <c r="B319" s="89">
        <v>409</v>
      </c>
      <c r="C319" s="70"/>
    </row>
    <row r="320" spans="1:3" ht="47.25">
      <c r="A320" s="86" t="s">
        <v>117</v>
      </c>
      <c r="B320" s="87">
        <v>18</v>
      </c>
      <c r="C320" s="70"/>
    </row>
    <row r="321" spans="1:3" ht="15.75">
      <c r="A321" s="88" t="s">
        <v>118</v>
      </c>
      <c r="B321" s="89">
        <v>62</v>
      </c>
      <c r="C321" s="70"/>
    </row>
    <row r="322" spans="1:3" ht="31.5">
      <c r="A322" s="86" t="s">
        <v>119</v>
      </c>
      <c r="B322" s="87">
        <v>231</v>
      </c>
      <c r="C322" s="70"/>
    </row>
    <row r="323" spans="1:3" ht="31.5">
      <c r="A323" s="88" t="s">
        <v>120</v>
      </c>
      <c r="B323" s="89">
        <v>85</v>
      </c>
      <c r="C323" s="70"/>
    </row>
    <row r="324" spans="1:3" ht="16.5" thickBot="1">
      <c r="A324" s="90" t="s">
        <v>121</v>
      </c>
      <c r="B324" s="91">
        <v>134</v>
      </c>
      <c r="C324" s="70"/>
    </row>
    <row r="325" spans="1:3" ht="15.75" thickBot="1">
      <c r="A325" s="70"/>
      <c r="B325" s="70"/>
      <c r="C325" s="70"/>
    </row>
    <row r="326" spans="1:3" ht="16.5" thickBot="1">
      <c r="A326" s="270">
        <v>2023</v>
      </c>
      <c r="B326" s="271"/>
      <c r="C326" s="70"/>
    </row>
    <row r="327" spans="1:3" ht="16.5" thickBot="1">
      <c r="A327" s="24" t="s">
        <v>131</v>
      </c>
      <c r="B327" s="36">
        <f>B328+B337+B358+B360+B365+B366+B374+B380+B383+B390+B394+B396+B397+B398+B399+B400+B401+B402</f>
        <v>18121</v>
      </c>
      <c r="C327" s="70"/>
    </row>
    <row r="328" spans="1:3" ht="31.5">
      <c r="A328" s="114" t="s">
        <v>47</v>
      </c>
      <c r="B328" s="65">
        <v>861</v>
      </c>
      <c r="C328" s="70"/>
    </row>
    <row r="329" spans="1:3" ht="31.5">
      <c r="A329" s="84" t="s">
        <v>48</v>
      </c>
      <c r="B329" s="65">
        <v>744</v>
      </c>
      <c r="C329" s="70"/>
    </row>
    <row r="330" spans="1:3" ht="15.75">
      <c r="A330" s="85" t="s">
        <v>49</v>
      </c>
      <c r="B330" s="65">
        <v>61</v>
      </c>
      <c r="C330" s="70"/>
    </row>
    <row r="331" spans="1:3" ht="15.75">
      <c r="A331" s="84" t="s">
        <v>50</v>
      </c>
      <c r="B331" s="65">
        <v>56</v>
      </c>
      <c r="C331" s="70"/>
    </row>
    <row r="332" spans="1:3" ht="15.75">
      <c r="A332" s="86" t="s">
        <v>51</v>
      </c>
      <c r="B332" s="65">
        <v>915</v>
      </c>
      <c r="C332" s="70"/>
    </row>
    <row r="333" spans="1:3" ht="15.75">
      <c r="A333" s="84" t="s">
        <v>52</v>
      </c>
      <c r="B333" s="65">
        <v>315</v>
      </c>
      <c r="C333" s="70"/>
    </row>
    <row r="334" spans="1:3" ht="15.75">
      <c r="A334" s="85" t="s">
        <v>53</v>
      </c>
      <c r="B334" s="65">
        <v>407</v>
      </c>
      <c r="C334" s="70"/>
    </row>
    <row r="335" spans="1:3" ht="15.75">
      <c r="A335" s="84" t="s">
        <v>54</v>
      </c>
      <c r="B335" s="65">
        <v>116</v>
      </c>
      <c r="C335" s="70"/>
    </row>
    <row r="336" spans="1:3" ht="31.5">
      <c r="A336" s="85" t="s">
        <v>55</v>
      </c>
      <c r="B336" s="65">
        <v>77</v>
      </c>
      <c r="C336" s="70"/>
    </row>
    <row r="337" spans="1:3" ht="15.75">
      <c r="A337" s="88" t="s">
        <v>56</v>
      </c>
      <c r="B337" s="65">
        <v>1269</v>
      </c>
      <c r="C337" s="70"/>
    </row>
    <row r="338" spans="1:3" ht="15.75">
      <c r="A338" s="85" t="s">
        <v>57</v>
      </c>
      <c r="B338" s="65">
        <v>327</v>
      </c>
      <c r="C338" s="70"/>
    </row>
    <row r="339" spans="1:3" ht="15.75">
      <c r="A339" s="84" t="s">
        <v>58</v>
      </c>
      <c r="B339" s="65">
        <v>31</v>
      </c>
      <c r="C339" s="70"/>
    </row>
    <row r="340" spans="1:3" ht="15.75">
      <c r="A340" s="85" t="s">
        <v>59</v>
      </c>
      <c r="B340" s="65"/>
      <c r="C340" s="70"/>
    </row>
    <row r="341" spans="1:3" ht="15.75">
      <c r="A341" s="84" t="s">
        <v>60</v>
      </c>
      <c r="B341" s="65">
        <v>57</v>
      </c>
      <c r="C341" s="70"/>
    </row>
    <row r="342" spans="1:3" ht="15.75">
      <c r="A342" s="85" t="s">
        <v>61</v>
      </c>
      <c r="B342" s="65"/>
      <c r="C342" s="70"/>
    </row>
    <row r="343" spans="1:3" ht="47.25">
      <c r="A343" s="84" t="s">
        <v>62</v>
      </c>
      <c r="B343" s="65">
        <v>30</v>
      </c>
      <c r="C343" s="70"/>
    </row>
    <row r="344" spans="1:3" ht="15.75">
      <c r="A344" s="85" t="s">
        <v>63</v>
      </c>
      <c r="B344" s="65"/>
      <c r="C344" s="70"/>
    </row>
    <row r="345" spans="1:3" ht="31.5">
      <c r="A345" s="84" t="s">
        <v>64</v>
      </c>
      <c r="B345" s="65">
        <v>70</v>
      </c>
      <c r="C345" s="70"/>
    </row>
    <row r="346" spans="1:3" ht="31.5">
      <c r="A346" s="85" t="s">
        <v>65</v>
      </c>
      <c r="B346" s="65">
        <v>35</v>
      </c>
      <c r="C346" s="70"/>
    </row>
    <row r="347" spans="1:3" ht="15.75">
      <c r="A347" s="84" t="s">
        <v>66</v>
      </c>
      <c r="B347" s="65">
        <v>64</v>
      </c>
      <c r="C347" s="70"/>
    </row>
    <row r="348" spans="1:3" ht="31.5">
      <c r="A348" s="85" t="s">
        <v>67</v>
      </c>
      <c r="B348" s="65">
        <v>159</v>
      </c>
      <c r="C348" s="70"/>
    </row>
    <row r="349" spans="1:3" ht="15.75">
      <c r="A349" s="84" t="s">
        <v>68</v>
      </c>
      <c r="B349" s="65">
        <v>22</v>
      </c>
      <c r="C349" s="70"/>
    </row>
    <row r="350" spans="1:3" ht="31.5">
      <c r="A350" s="85" t="s">
        <v>69</v>
      </c>
      <c r="B350" s="65">
        <v>118</v>
      </c>
      <c r="C350" s="70"/>
    </row>
    <row r="351" spans="1:3" ht="31.5">
      <c r="A351" s="84" t="s">
        <v>70</v>
      </c>
      <c r="B351" s="65">
        <v>1</v>
      </c>
      <c r="C351" s="70"/>
    </row>
    <row r="352" spans="1:3" ht="31.5">
      <c r="A352" s="85" t="s">
        <v>71</v>
      </c>
      <c r="B352" s="65">
        <v>13</v>
      </c>
      <c r="C352" s="70"/>
    </row>
    <row r="353" spans="1:3" ht="31.5">
      <c r="A353" s="84" t="s">
        <v>72</v>
      </c>
      <c r="B353" s="65">
        <v>14</v>
      </c>
      <c r="C353" s="70"/>
    </row>
    <row r="354" spans="1:3" ht="15.75">
      <c r="A354" s="85" t="s">
        <v>73</v>
      </c>
      <c r="B354" s="65"/>
      <c r="C354" s="70"/>
    </row>
    <row r="355" spans="1:3" ht="15.75">
      <c r="A355" s="84" t="s">
        <v>74</v>
      </c>
      <c r="B355" s="65">
        <v>26</v>
      </c>
      <c r="C355" s="70"/>
    </row>
    <row r="356" spans="1:3" ht="15.75">
      <c r="A356" s="85" t="s">
        <v>75</v>
      </c>
      <c r="B356" s="65">
        <v>96</v>
      </c>
      <c r="C356" s="70"/>
    </row>
    <row r="357" spans="1:3" ht="31.5">
      <c r="A357" s="88" t="s">
        <v>76</v>
      </c>
      <c r="B357" s="65">
        <v>143</v>
      </c>
      <c r="C357" s="70"/>
    </row>
    <row r="358" spans="1:3" ht="31.5">
      <c r="A358" s="85" t="s">
        <v>77</v>
      </c>
      <c r="B358" s="65">
        <v>376</v>
      </c>
      <c r="C358" s="70"/>
    </row>
    <row r="359" spans="1:3" ht="15.75">
      <c r="A359" s="84" t="s">
        <v>78</v>
      </c>
      <c r="B359" s="65">
        <v>376</v>
      </c>
      <c r="C359" s="70"/>
    </row>
    <row r="360" spans="1:3" ht="31.5">
      <c r="A360" s="85" t="s">
        <v>79</v>
      </c>
      <c r="B360" s="65">
        <v>207</v>
      </c>
      <c r="C360" s="70"/>
    </row>
    <row r="361" spans="1:3" ht="47.25">
      <c r="A361" s="88" t="s">
        <v>80</v>
      </c>
      <c r="B361" s="65">
        <v>20</v>
      </c>
      <c r="C361" s="70"/>
    </row>
    <row r="362" spans="1:3" ht="15.75">
      <c r="A362" s="85" t="s">
        <v>81</v>
      </c>
      <c r="B362" s="65">
        <v>69</v>
      </c>
      <c r="C362" s="70"/>
    </row>
    <row r="363" spans="1:3" ht="15.75">
      <c r="A363" s="84" t="s">
        <v>82</v>
      </c>
      <c r="B363" s="65">
        <v>118</v>
      </c>
      <c r="C363" s="70"/>
    </row>
    <row r="364" spans="1:3" ht="31.5">
      <c r="A364" s="85" t="s">
        <v>83</v>
      </c>
      <c r="B364" s="65"/>
      <c r="C364" s="70"/>
    </row>
    <row r="365" spans="1:3" ht="47.25">
      <c r="A365" s="84" t="s">
        <v>84</v>
      </c>
      <c r="B365" s="65">
        <v>3325</v>
      </c>
      <c r="C365" s="70"/>
    </row>
    <row r="366" spans="1:3" ht="15.75">
      <c r="A366" s="86" t="s">
        <v>85</v>
      </c>
      <c r="B366" s="65">
        <v>3636</v>
      </c>
      <c r="C366" s="70"/>
    </row>
    <row r="367" spans="1:3" ht="31.5">
      <c r="A367" s="88" t="s">
        <v>86</v>
      </c>
      <c r="B367" s="65">
        <v>273</v>
      </c>
      <c r="C367" s="70"/>
    </row>
    <row r="368" spans="1:3" ht="31.5">
      <c r="A368" s="85" t="s">
        <v>87</v>
      </c>
      <c r="B368" s="65">
        <v>19</v>
      </c>
      <c r="C368" s="70"/>
    </row>
    <row r="369" spans="1:3" ht="15.75">
      <c r="A369" s="84" t="s">
        <v>88</v>
      </c>
      <c r="B369" s="65">
        <v>69</v>
      </c>
      <c r="C369" s="70"/>
    </row>
    <row r="370" spans="1:3" ht="31.5">
      <c r="A370" s="85" t="s">
        <v>89</v>
      </c>
      <c r="B370" s="65">
        <v>181</v>
      </c>
      <c r="C370" s="70"/>
    </row>
    <row r="371" spans="1:3" ht="31.5">
      <c r="A371" s="84" t="s">
        <v>90</v>
      </c>
      <c r="B371" s="65"/>
      <c r="C371" s="70"/>
    </row>
    <row r="372" spans="1:3" ht="47.25">
      <c r="A372" s="85" t="s">
        <v>91</v>
      </c>
      <c r="B372" s="65">
        <v>806</v>
      </c>
      <c r="C372" s="70"/>
    </row>
    <row r="373" spans="1:3" ht="31.5">
      <c r="A373" s="84" t="s">
        <v>92</v>
      </c>
      <c r="B373" s="65">
        <v>2557</v>
      </c>
      <c r="C373" s="70"/>
    </row>
    <row r="374" spans="1:3" ht="31.5">
      <c r="A374" s="85" t="s">
        <v>93</v>
      </c>
      <c r="B374" s="65">
        <v>1954</v>
      </c>
      <c r="C374" s="70"/>
    </row>
    <row r="375" spans="1:3" ht="15.75">
      <c r="A375" s="88" t="s">
        <v>94</v>
      </c>
      <c r="B375" s="65">
        <v>1109</v>
      </c>
      <c r="C375" s="70"/>
    </row>
    <row r="376" spans="1:3" ht="31.5">
      <c r="A376" s="85" t="s">
        <v>95</v>
      </c>
      <c r="B376" s="65">
        <v>47</v>
      </c>
      <c r="C376" s="70"/>
    </row>
    <row r="377" spans="1:3" ht="15.75">
      <c r="A377" s="84" t="s">
        <v>96</v>
      </c>
      <c r="B377" s="65">
        <v>3</v>
      </c>
      <c r="C377" s="70"/>
    </row>
    <row r="378" spans="1:3" ht="15.75">
      <c r="A378" s="85" t="s">
        <v>97</v>
      </c>
      <c r="B378" s="65">
        <v>768</v>
      </c>
      <c r="C378" s="70"/>
    </row>
    <row r="379" spans="1:3" ht="31.5">
      <c r="A379" s="84" t="s">
        <v>98</v>
      </c>
      <c r="B379" s="65">
        <v>27</v>
      </c>
      <c r="C379" s="70"/>
    </row>
    <row r="380" spans="1:3" ht="15.75">
      <c r="A380" s="85" t="s">
        <v>99</v>
      </c>
      <c r="B380" s="65">
        <v>878</v>
      </c>
      <c r="C380" s="70"/>
    </row>
    <row r="381" spans="1:3" ht="31.5">
      <c r="A381" s="88" t="s">
        <v>100</v>
      </c>
      <c r="B381" s="65">
        <v>161</v>
      </c>
      <c r="C381" s="70"/>
    </row>
    <row r="382" spans="1:3" ht="31.5">
      <c r="A382" s="85" t="s">
        <v>101</v>
      </c>
      <c r="B382" s="65">
        <v>717</v>
      </c>
      <c r="C382" s="70"/>
    </row>
    <row r="383" spans="1:3" ht="31.5">
      <c r="A383" s="84" t="s">
        <v>102</v>
      </c>
      <c r="B383" s="65">
        <v>823</v>
      </c>
      <c r="C383" s="70"/>
    </row>
    <row r="384" spans="1:3" ht="31.5">
      <c r="A384" s="86" t="s">
        <v>103</v>
      </c>
      <c r="B384" s="65">
        <v>15</v>
      </c>
      <c r="C384" s="70"/>
    </row>
    <row r="385" spans="1:3" ht="15.75">
      <c r="A385" s="84" t="s">
        <v>104</v>
      </c>
      <c r="B385" s="65">
        <v>30</v>
      </c>
      <c r="C385" s="70"/>
    </row>
    <row r="386" spans="1:3" ht="31.5">
      <c r="A386" s="85" t="s">
        <v>105</v>
      </c>
      <c r="B386" s="65">
        <v>73</v>
      </c>
      <c r="C386" s="70"/>
    </row>
    <row r="387" spans="1:3" ht="31.5">
      <c r="A387" s="84" t="s">
        <v>106</v>
      </c>
      <c r="B387" s="65">
        <v>214</v>
      </c>
      <c r="C387" s="70"/>
    </row>
    <row r="388" spans="1:3" ht="15.75">
      <c r="A388" s="85" t="s">
        <v>107</v>
      </c>
      <c r="B388" s="65">
        <v>432</v>
      </c>
      <c r="C388" s="70"/>
    </row>
    <row r="389" spans="1:3" ht="47.25">
      <c r="A389" s="84" t="s">
        <v>108</v>
      </c>
      <c r="B389" s="65">
        <v>59</v>
      </c>
      <c r="C389" s="70"/>
    </row>
    <row r="390" spans="1:3" ht="15.75">
      <c r="A390" s="85" t="s">
        <v>109</v>
      </c>
      <c r="B390" s="65">
        <v>151</v>
      </c>
      <c r="C390" s="70"/>
    </row>
    <row r="391" spans="1:3" ht="15.75">
      <c r="A391" s="88" t="s">
        <v>110</v>
      </c>
      <c r="B391" s="65">
        <v>119</v>
      </c>
      <c r="C391" s="70"/>
    </row>
    <row r="392" spans="1:3" ht="31.5">
      <c r="A392" s="85" t="s">
        <v>111</v>
      </c>
      <c r="B392" s="65"/>
      <c r="C392" s="70"/>
    </row>
    <row r="393" spans="1:3" ht="31.5">
      <c r="A393" s="84" t="s">
        <v>112</v>
      </c>
      <c r="B393" s="65">
        <v>32</v>
      </c>
      <c r="C393" s="70"/>
    </row>
    <row r="394" spans="1:3" ht="31.5">
      <c r="A394" s="86" t="s">
        <v>113</v>
      </c>
      <c r="B394" s="65">
        <v>1505</v>
      </c>
      <c r="C394" s="70"/>
    </row>
    <row r="395" spans="1:3" ht="15.75">
      <c r="A395" s="84" t="s">
        <v>114</v>
      </c>
      <c r="B395" s="65">
        <v>1505</v>
      </c>
      <c r="C395" s="70"/>
    </row>
    <row r="396" spans="1:3" ht="31.5">
      <c r="A396" s="86" t="s">
        <v>115</v>
      </c>
      <c r="B396" s="65">
        <v>1523</v>
      </c>
      <c r="C396" s="70"/>
    </row>
    <row r="397" spans="1:3" ht="31.5">
      <c r="A397" s="88" t="s">
        <v>116</v>
      </c>
      <c r="B397" s="65">
        <v>569</v>
      </c>
      <c r="C397" s="70"/>
    </row>
    <row r="398" spans="1:3" ht="47.25">
      <c r="A398" s="86" t="s">
        <v>117</v>
      </c>
      <c r="B398" s="65">
        <v>58</v>
      </c>
      <c r="C398" s="70"/>
    </row>
    <row r="399" spans="1:3" ht="15.75">
      <c r="A399" s="88" t="s">
        <v>118</v>
      </c>
      <c r="B399" s="65">
        <v>43</v>
      </c>
      <c r="C399" s="70"/>
    </row>
    <row r="400" spans="1:3" ht="31.5">
      <c r="A400" s="86" t="s">
        <v>119</v>
      </c>
      <c r="B400" s="65">
        <v>694</v>
      </c>
      <c r="C400" s="70"/>
    </row>
    <row r="401" spans="1:3" ht="31.5">
      <c r="A401" s="88" t="s">
        <v>120</v>
      </c>
      <c r="B401" s="65">
        <v>80</v>
      </c>
      <c r="C401" s="70"/>
    </row>
    <row r="402" spans="1:3" ht="16.5" thickBot="1">
      <c r="A402" s="90" t="s">
        <v>121</v>
      </c>
      <c r="B402" s="63">
        <v>169</v>
      </c>
      <c r="C402" s="70"/>
    </row>
    <row r="403" spans="1:3">
      <c r="A403" s="70"/>
      <c r="B403" s="70"/>
      <c r="C403" s="70"/>
    </row>
    <row r="404" spans="1:3">
      <c r="A404" s="70"/>
      <c r="B404" s="70"/>
      <c r="C404" s="70"/>
    </row>
  </sheetData>
  <mergeCells count="13">
    <mergeCell ref="A248:B248"/>
    <mergeCell ref="A326:B326"/>
    <mergeCell ref="A1:B1"/>
    <mergeCell ref="A2:B2"/>
    <mergeCell ref="A45:B45"/>
    <mergeCell ref="A44:B44"/>
    <mergeCell ref="A124:B124"/>
    <mergeCell ref="A125:B125"/>
    <mergeCell ref="A166:B166"/>
    <mergeCell ref="A165:B165"/>
    <mergeCell ref="A206:B206"/>
    <mergeCell ref="A207:B207"/>
    <mergeCell ref="A247:B247"/>
  </mergeCells>
  <pageMargins left="0.59027779102325395" right="0.59027779102325395" top="0.59027779102325395" bottom="0.59027779102325395" header="0.51180553436279297" footer="0.51180553436279297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6"/>
  <sheetViews>
    <sheetView tabSelected="1" workbookViewId="0">
      <selection activeCell="B249" sqref="B249"/>
    </sheetView>
  </sheetViews>
  <sheetFormatPr defaultColWidth="11.5703125" defaultRowHeight="15"/>
  <cols>
    <col min="1" max="1" width="76.5703125" customWidth="1"/>
    <col min="2" max="2" width="23.7109375" customWidth="1"/>
    <col min="3" max="3" width="16.85546875" customWidth="1"/>
  </cols>
  <sheetData>
    <row r="1" spans="1:9" ht="32.25" customHeight="1" thickBot="1">
      <c r="A1" s="283" t="s">
        <v>168</v>
      </c>
      <c r="B1" s="284"/>
      <c r="C1" s="202"/>
      <c r="D1" s="3"/>
      <c r="E1" s="3"/>
      <c r="F1" s="3"/>
      <c r="G1" s="3"/>
      <c r="H1" s="3"/>
      <c r="I1" s="3"/>
    </row>
    <row r="2" spans="1:9" ht="15.75">
      <c r="A2" s="203" t="s">
        <v>45</v>
      </c>
      <c r="B2" s="204">
        <v>2023</v>
      </c>
      <c r="C2" s="205"/>
    </row>
    <row r="3" spans="1:9" ht="15.75">
      <c r="A3" s="206" t="s">
        <v>123</v>
      </c>
      <c r="B3" s="207">
        <v>124513501.09999999</v>
      </c>
      <c r="C3" s="205"/>
    </row>
    <row r="4" spans="1:9" ht="15.75">
      <c r="A4" s="206" t="s">
        <v>124</v>
      </c>
      <c r="B4" s="207">
        <f t="shared" ref="B4" si="0">SUM(B6:B41)</f>
        <v>134991841.40000001</v>
      </c>
      <c r="C4" s="205"/>
    </row>
    <row r="5" spans="1:9" ht="16.5" thickBot="1">
      <c r="A5" s="208" t="s">
        <v>125</v>
      </c>
      <c r="B5" s="209">
        <f>B3-B4</f>
        <v>-10478340.300000012</v>
      </c>
      <c r="C5" s="205"/>
    </row>
    <row r="6" spans="1:9">
      <c r="A6" s="210" t="s">
        <v>9</v>
      </c>
      <c r="B6" s="211">
        <v>0</v>
      </c>
      <c r="C6" s="205"/>
    </row>
    <row r="7" spans="1:9">
      <c r="A7" s="212" t="s">
        <v>10</v>
      </c>
      <c r="B7" s="213">
        <v>3422758.2</v>
      </c>
      <c r="C7" s="205"/>
    </row>
    <row r="8" spans="1:9">
      <c r="A8" s="214" t="s">
        <v>11</v>
      </c>
      <c r="B8" s="215">
        <v>152522</v>
      </c>
      <c r="C8" s="205"/>
    </row>
    <row r="9" spans="1:9">
      <c r="A9" s="212" t="s">
        <v>12</v>
      </c>
      <c r="B9" s="213">
        <v>889724</v>
      </c>
      <c r="C9" s="205"/>
    </row>
    <row r="10" spans="1:9" ht="30">
      <c r="A10" s="214" t="s">
        <v>13</v>
      </c>
      <c r="B10" s="215">
        <v>0</v>
      </c>
      <c r="C10" s="205"/>
    </row>
    <row r="11" spans="1:9">
      <c r="A11" s="212" t="s">
        <v>14</v>
      </c>
      <c r="B11" s="213">
        <v>158000</v>
      </c>
      <c r="C11" s="205"/>
    </row>
    <row r="12" spans="1:9">
      <c r="A12" s="214" t="s">
        <v>15</v>
      </c>
      <c r="B12" s="215">
        <v>303019.2</v>
      </c>
      <c r="C12" s="205"/>
    </row>
    <row r="13" spans="1:9">
      <c r="A13" s="212" t="s">
        <v>16</v>
      </c>
      <c r="B13" s="213">
        <v>58944.5</v>
      </c>
      <c r="C13" s="205"/>
    </row>
    <row r="14" spans="1:9">
      <c r="A14" s="214" t="s">
        <v>17</v>
      </c>
      <c r="B14" s="215">
        <v>301825.2</v>
      </c>
      <c r="C14" s="205"/>
    </row>
    <row r="15" spans="1:9">
      <c r="A15" s="212" t="s">
        <v>18</v>
      </c>
      <c r="B15" s="213">
        <v>1250542.5</v>
      </c>
      <c r="C15" s="205"/>
    </row>
    <row r="16" spans="1:9">
      <c r="A16" s="214" t="s">
        <v>19</v>
      </c>
      <c r="B16" s="215">
        <v>1514285</v>
      </c>
      <c r="C16" s="205"/>
    </row>
    <row r="17" spans="1:3">
      <c r="A17" s="212" t="s">
        <v>20</v>
      </c>
      <c r="B17" s="213">
        <v>123518</v>
      </c>
      <c r="C17" s="205"/>
    </row>
    <row r="18" spans="1:3">
      <c r="A18" s="214" t="s">
        <v>21</v>
      </c>
      <c r="B18" s="215">
        <v>41828</v>
      </c>
      <c r="C18" s="205"/>
    </row>
    <row r="19" spans="1:3">
      <c r="A19" s="212" t="s">
        <v>22</v>
      </c>
      <c r="B19" s="213">
        <v>2107169.7000000002</v>
      </c>
      <c r="C19" s="205"/>
    </row>
    <row r="20" spans="1:3">
      <c r="A20" s="214" t="s">
        <v>23</v>
      </c>
      <c r="B20" s="215">
        <v>2021606.7</v>
      </c>
      <c r="C20" s="205"/>
    </row>
    <row r="21" spans="1:3">
      <c r="A21" s="212" t="s">
        <v>24</v>
      </c>
      <c r="B21" s="213">
        <v>4922634.5</v>
      </c>
      <c r="C21" s="205"/>
    </row>
    <row r="22" spans="1:3">
      <c r="A22" s="214" t="s">
        <v>25</v>
      </c>
      <c r="B22" s="215">
        <v>725024.5</v>
      </c>
      <c r="C22" s="205"/>
    </row>
    <row r="23" spans="1:3">
      <c r="A23" s="212" t="s">
        <v>26</v>
      </c>
      <c r="B23" s="213">
        <v>592613.69999999995</v>
      </c>
      <c r="C23" s="205"/>
    </row>
    <row r="24" spans="1:3">
      <c r="A24" s="214" t="s">
        <v>27</v>
      </c>
      <c r="B24" s="215">
        <v>24474897.5</v>
      </c>
      <c r="C24" s="205"/>
    </row>
    <row r="25" spans="1:3">
      <c r="A25" s="212" t="s">
        <v>28</v>
      </c>
      <c r="B25" s="213">
        <v>12887</v>
      </c>
      <c r="C25" s="205"/>
    </row>
    <row r="26" spans="1:3">
      <c r="A26" s="214" t="s">
        <v>29</v>
      </c>
      <c r="B26" s="215">
        <v>485558.4</v>
      </c>
      <c r="C26" s="205"/>
    </row>
    <row r="27" spans="1:3">
      <c r="A27" s="212" t="s">
        <v>30</v>
      </c>
      <c r="B27" s="213">
        <v>3074800.9</v>
      </c>
      <c r="C27" s="205"/>
    </row>
    <row r="28" spans="1:3">
      <c r="A28" s="214" t="s">
        <v>31</v>
      </c>
      <c r="B28" s="215">
        <v>1138245.2</v>
      </c>
      <c r="C28" s="205"/>
    </row>
    <row r="29" spans="1:3">
      <c r="A29" s="212" t="s">
        <v>32</v>
      </c>
      <c r="B29" s="213">
        <v>270153.09999999998</v>
      </c>
      <c r="C29" s="205"/>
    </row>
    <row r="30" spans="1:3">
      <c r="A30" s="214" t="s">
        <v>33</v>
      </c>
      <c r="B30" s="215">
        <v>0</v>
      </c>
      <c r="C30" s="205"/>
    </row>
    <row r="31" spans="1:3">
      <c r="A31" s="212" t="s">
        <v>34</v>
      </c>
      <c r="B31" s="213">
        <v>2812220.4</v>
      </c>
      <c r="C31" s="205"/>
    </row>
    <row r="32" spans="1:3">
      <c r="A32" s="214" t="s">
        <v>35</v>
      </c>
      <c r="B32" s="215">
        <v>2919830.8</v>
      </c>
      <c r="C32" s="205"/>
    </row>
    <row r="33" spans="1:10">
      <c r="A33" s="212" t="s">
        <v>36</v>
      </c>
      <c r="B33" s="213">
        <v>501935.3</v>
      </c>
      <c r="C33" s="205"/>
    </row>
    <row r="34" spans="1:10">
      <c r="A34" s="214" t="s">
        <v>37</v>
      </c>
      <c r="B34" s="215">
        <v>220372</v>
      </c>
      <c r="C34" s="205"/>
    </row>
    <row r="35" spans="1:10">
      <c r="A35" s="212" t="s">
        <v>38</v>
      </c>
      <c r="B35" s="213">
        <v>2281809.6</v>
      </c>
      <c r="C35" s="205"/>
    </row>
    <row r="36" spans="1:10">
      <c r="A36" s="214" t="s">
        <v>39</v>
      </c>
      <c r="B36" s="215">
        <v>659896.19999999995</v>
      </c>
      <c r="C36" s="205"/>
    </row>
    <row r="37" spans="1:10">
      <c r="A37" s="212" t="s">
        <v>40</v>
      </c>
      <c r="B37" s="213">
        <v>1094164.3</v>
      </c>
      <c r="C37" s="205"/>
    </row>
    <row r="38" spans="1:10">
      <c r="A38" s="214" t="s">
        <v>41</v>
      </c>
      <c r="B38" s="215">
        <v>577712</v>
      </c>
      <c r="C38" s="205"/>
    </row>
    <row r="39" spans="1:10">
      <c r="A39" s="212" t="s">
        <v>42</v>
      </c>
      <c r="B39" s="216">
        <v>230219</v>
      </c>
      <c r="C39" s="205"/>
    </row>
    <row r="40" spans="1:10">
      <c r="A40" s="214" t="s">
        <v>43</v>
      </c>
      <c r="B40" s="215">
        <v>75355226</v>
      </c>
      <c r="C40" s="205"/>
    </row>
    <row r="41" spans="1:10" ht="15.75" thickBot="1">
      <c r="A41" s="217" t="s">
        <v>44</v>
      </c>
      <c r="B41" s="218">
        <v>295898</v>
      </c>
      <c r="C41" s="205"/>
    </row>
    <row r="42" spans="1:10">
      <c r="A42" s="219"/>
      <c r="B42" s="205"/>
      <c r="C42" s="205"/>
    </row>
    <row r="43" spans="1:10" ht="8.25" customHeight="1" thickBot="1">
      <c r="A43" s="205"/>
      <c r="B43" s="205"/>
      <c r="C43" s="205"/>
    </row>
    <row r="44" spans="1:10" ht="37.5" customHeight="1" thickBot="1">
      <c r="A44" s="283" t="s">
        <v>169</v>
      </c>
      <c r="B44" s="285"/>
      <c r="C44" s="202"/>
      <c r="D44" s="3"/>
      <c r="E44" s="3"/>
      <c r="F44" s="3"/>
      <c r="G44" s="3"/>
      <c r="H44" s="3"/>
      <c r="I44" s="3"/>
      <c r="J44" s="3"/>
    </row>
    <row r="45" spans="1:10" ht="16.5" thickBot="1">
      <c r="A45" s="281" t="s">
        <v>166</v>
      </c>
      <c r="B45" s="282"/>
      <c r="C45" s="205"/>
    </row>
    <row r="46" spans="1:10" ht="16.5" thickBot="1">
      <c r="A46" s="220" t="s">
        <v>46</v>
      </c>
      <c r="B46" s="221">
        <f t="shared" ref="B46" si="1">B47+B51+B56+B76+B80+B85+B86+B94+B100+B103+B110+B113+B115+B116+B117+B118+B119+B120+B121</f>
        <v>124513501.10000001</v>
      </c>
      <c r="C46" s="205"/>
    </row>
    <row r="47" spans="1:10" ht="31.5">
      <c r="A47" s="222" t="s">
        <v>47</v>
      </c>
      <c r="B47" s="223">
        <v>965369.1</v>
      </c>
      <c r="C47" s="205"/>
    </row>
    <row r="48" spans="1:10" ht="30">
      <c r="A48" s="224" t="s">
        <v>48</v>
      </c>
      <c r="B48" s="213">
        <v>720584.1</v>
      </c>
      <c r="C48" s="205"/>
    </row>
    <row r="49" spans="1:3">
      <c r="A49" s="225" t="s">
        <v>49</v>
      </c>
      <c r="B49" s="215">
        <v>92263</v>
      </c>
      <c r="C49" s="205"/>
    </row>
    <row r="50" spans="1:3">
      <c r="A50" s="224" t="s">
        <v>50</v>
      </c>
      <c r="B50" s="213">
        <v>152522</v>
      </c>
      <c r="C50" s="205"/>
    </row>
    <row r="51" spans="1:3" ht="15.75">
      <c r="A51" s="226" t="s">
        <v>51</v>
      </c>
      <c r="B51" s="227">
        <v>16978722</v>
      </c>
      <c r="C51" s="205"/>
    </row>
    <row r="52" spans="1:3">
      <c r="A52" s="224" t="s">
        <v>52</v>
      </c>
      <c r="B52" s="213">
        <v>9081664.5</v>
      </c>
      <c r="C52" s="205"/>
    </row>
    <row r="53" spans="1:3">
      <c r="A53" s="225" t="s">
        <v>53</v>
      </c>
      <c r="B53" s="215">
        <v>7114593.9000000004</v>
      </c>
      <c r="C53" s="205"/>
    </row>
    <row r="54" spans="1:3">
      <c r="A54" s="224" t="s">
        <v>54</v>
      </c>
      <c r="B54" s="213">
        <v>782463.6</v>
      </c>
      <c r="C54" s="205"/>
    </row>
    <row r="55" spans="1:3">
      <c r="A55" s="225" t="s">
        <v>55</v>
      </c>
      <c r="B55" s="215">
        <v>0</v>
      </c>
      <c r="C55" s="205"/>
    </row>
    <row r="56" spans="1:3" ht="15.75">
      <c r="A56" s="228" t="s">
        <v>56</v>
      </c>
      <c r="B56" s="229">
        <v>10285428.6</v>
      </c>
      <c r="C56" s="205"/>
    </row>
    <row r="57" spans="1:3">
      <c r="A57" s="225" t="s">
        <v>57</v>
      </c>
      <c r="B57" s="215">
        <v>4305342.9000000004</v>
      </c>
      <c r="C57" s="205"/>
    </row>
    <row r="58" spans="1:3">
      <c r="A58" s="224" t="s">
        <v>58</v>
      </c>
      <c r="B58" s="213">
        <v>0</v>
      </c>
      <c r="C58" s="205"/>
    </row>
    <row r="59" spans="1:3">
      <c r="A59" s="225" t="s">
        <v>59</v>
      </c>
      <c r="B59" s="230"/>
      <c r="C59" s="205"/>
    </row>
    <row r="60" spans="1:3">
      <c r="A60" s="224" t="s">
        <v>60</v>
      </c>
      <c r="B60" s="213">
        <v>3679</v>
      </c>
      <c r="C60" s="205"/>
    </row>
    <row r="61" spans="1:3">
      <c r="A61" s="225" t="s">
        <v>61</v>
      </c>
      <c r="B61" s="230"/>
      <c r="C61" s="205"/>
    </row>
    <row r="62" spans="1:3" ht="45">
      <c r="A62" s="224" t="s">
        <v>62</v>
      </c>
      <c r="B62" s="213">
        <v>115323.5</v>
      </c>
      <c r="C62" s="205"/>
    </row>
    <row r="63" spans="1:3">
      <c r="A63" s="225" t="s">
        <v>63</v>
      </c>
      <c r="B63" s="230"/>
      <c r="C63" s="205"/>
    </row>
    <row r="64" spans="1:3" ht="30">
      <c r="A64" s="224" t="s">
        <v>64</v>
      </c>
      <c r="B64" s="213">
        <v>336108.3</v>
      </c>
      <c r="C64" s="205"/>
    </row>
    <row r="65" spans="1:3">
      <c r="A65" s="225" t="s">
        <v>65</v>
      </c>
      <c r="B65" s="215">
        <v>0</v>
      </c>
      <c r="C65" s="205"/>
    </row>
    <row r="66" spans="1:3">
      <c r="A66" s="224" t="s">
        <v>66</v>
      </c>
      <c r="B66" s="213">
        <v>1315753.3</v>
      </c>
      <c r="C66" s="205"/>
    </row>
    <row r="67" spans="1:3">
      <c r="A67" s="225" t="s">
        <v>67</v>
      </c>
      <c r="B67" s="215">
        <v>1607404.4</v>
      </c>
      <c r="C67" s="205"/>
    </row>
    <row r="68" spans="1:3">
      <c r="A68" s="224" t="s">
        <v>68</v>
      </c>
      <c r="B68" s="213">
        <v>123</v>
      </c>
      <c r="C68" s="205"/>
    </row>
    <row r="69" spans="1:3" ht="30">
      <c r="A69" s="225" t="s">
        <v>69</v>
      </c>
      <c r="B69" s="215">
        <v>1432948.6</v>
      </c>
      <c r="C69" s="205"/>
    </row>
    <row r="70" spans="1:3" ht="30">
      <c r="A70" s="224" t="s">
        <v>70</v>
      </c>
      <c r="B70" s="213">
        <v>0</v>
      </c>
      <c r="C70" s="205"/>
    </row>
    <row r="71" spans="1:3" ht="30">
      <c r="A71" s="225" t="s">
        <v>71</v>
      </c>
      <c r="B71" s="230"/>
      <c r="C71" s="205"/>
    </row>
    <row r="72" spans="1:3">
      <c r="A72" s="224" t="s">
        <v>72</v>
      </c>
      <c r="B72" s="213">
        <v>0</v>
      </c>
      <c r="C72" s="205"/>
    </row>
    <row r="73" spans="1:3">
      <c r="A73" s="225" t="s">
        <v>73</v>
      </c>
      <c r="B73" s="215">
        <v>0</v>
      </c>
      <c r="C73" s="205"/>
    </row>
    <row r="74" spans="1:3">
      <c r="A74" s="224" t="s">
        <v>74</v>
      </c>
      <c r="B74" s="213">
        <v>292209.59999999998</v>
      </c>
      <c r="C74" s="205"/>
    </row>
    <row r="75" spans="1:3">
      <c r="A75" s="225" t="s">
        <v>75</v>
      </c>
      <c r="B75" s="215">
        <v>761047</v>
      </c>
      <c r="C75" s="205"/>
    </row>
    <row r="76" spans="1:3" ht="31.5">
      <c r="A76" s="228" t="s">
        <v>76</v>
      </c>
      <c r="B76" s="229">
        <v>2639215.9</v>
      </c>
      <c r="C76" s="205"/>
    </row>
    <row r="77" spans="1:3">
      <c r="A77" s="225" t="s">
        <v>77</v>
      </c>
      <c r="B77" s="215">
        <v>567546.69999999995</v>
      </c>
      <c r="C77" s="205"/>
    </row>
    <row r="78" spans="1:3">
      <c r="A78" s="224" t="s">
        <v>78</v>
      </c>
      <c r="B78" s="213">
        <v>203404</v>
      </c>
      <c r="C78" s="205"/>
    </row>
    <row r="79" spans="1:3" ht="30">
      <c r="A79" s="225" t="s">
        <v>79</v>
      </c>
      <c r="B79" s="215">
        <v>1868265.2</v>
      </c>
      <c r="C79" s="205"/>
    </row>
    <row r="80" spans="1:3" ht="47.25">
      <c r="A80" s="228" t="s">
        <v>80</v>
      </c>
      <c r="B80" s="229">
        <v>162113.60000000001</v>
      </c>
      <c r="C80" s="205"/>
    </row>
    <row r="81" spans="1:3">
      <c r="A81" s="225" t="s">
        <v>81</v>
      </c>
      <c r="B81" s="215">
        <v>37796.9</v>
      </c>
      <c r="C81" s="205"/>
    </row>
    <row r="82" spans="1:3">
      <c r="A82" s="224" t="s">
        <v>82</v>
      </c>
      <c r="B82" s="213">
        <v>124316.7</v>
      </c>
      <c r="C82" s="205"/>
    </row>
    <row r="83" spans="1:3" ht="30">
      <c r="A83" s="225" t="s">
        <v>83</v>
      </c>
      <c r="B83" s="215">
        <v>0</v>
      </c>
      <c r="C83" s="205"/>
    </row>
    <row r="84" spans="1:3" ht="30">
      <c r="A84" s="224" t="s">
        <v>84</v>
      </c>
      <c r="B84" s="213">
        <v>0</v>
      </c>
      <c r="C84" s="205"/>
    </row>
    <row r="85" spans="1:3" ht="15.75">
      <c r="A85" s="226" t="s">
        <v>85</v>
      </c>
      <c r="B85" s="227">
        <v>26807216.699999999</v>
      </c>
      <c r="C85" s="205"/>
    </row>
    <row r="86" spans="1:3" ht="31.5">
      <c r="A86" s="228" t="s">
        <v>86</v>
      </c>
      <c r="B86" s="229">
        <v>40810049.100000001</v>
      </c>
      <c r="C86" s="205"/>
    </row>
    <row r="87" spans="1:3" ht="30">
      <c r="A87" s="225" t="s">
        <v>87</v>
      </c>
      <c r="B87" s="215">
        <v>1690769.9</v>
      </c>
      <c r="C87" s="205"/>
    </row>
    <row r="88" spans="1:3">
      <c r="A88" s="224" t="s">
        <v>88</v>
      </c>
      <c r="B88" s="213">
        <v>1220895.5</v>
      </c>
      <c r="C88" s="205"/>
    </row>
    <row r="89" spans="1:3" ht="30">
      <c r="A89" s="225" t="s">
        <v>89</v>
      </c>
      <c r="B89" s="215">
        <v>78903</v>
      </c>
      <c r="C89" s="205"/>
    </row>
    <row r="90" spans="1:3" ht="30">
      <c r="A90" s="224" t="s">
        <v>90</v>
      </c>
      <c r="B90" s="213">
        <v>390971.4</v>
      </c>
      <c r="C90" s="205"/>
    </row>
    <row r="91" spans="1:3" ht="30">
      <c r="A91" s="225" t="s">
        <v>91</v>
      </c>
      <c r="B91" s="230"/>
      <c r="C91" s="205"/>
    </row>
    <row r="92" spans="1:3" ht="30">
      <c r="A92" s="224" t="s">
        <v>92</v>
      </c>
      <c r="B92" s="213">
        <v>23229466.199999999</v>
      </c>
      <c r="C92" s="205"/>
    </row>
    <row r="93" spans="1:3" ht="30">
      <c r="A93" s="225" t="s">
        <v>93</v>
      </c>
      <c r="B93" s="215">
        <v>15889813</v>
      </c>
      <c r="C93" s="205"/>
    </row>
    <row r="94" spans="1:3" ht="15.75">
      <c r="A94" s="228" t="s">
        <v>94</v>
      </c>
      <c r="B94" s="229">
        <v>9582869.6999999993</v>
      </c>
      <c r="C94" s="205"/>
    </row>
    <row r="95" spans="1:3">
      <c r="A95" s="225" t="s">
        <v>95</v>
      </c>
      <c r="B95" s="215">
        <v>4166117.9</v>
      </c>
      <c r="C95" s="205"/>
    </row>
    <row r="96" spans="1:3">
      <c r="A96" s="224" t="s">
        <v>96</v>
      </c>
      <c r="B96" s="213">
        <v>733430.2</v>
      </c>
      <c r="C96" s="205"/>
    </row>
    <row r="97" spans="1:3">
      <c r="A97" s="225" t="s">
        <v>97</v>
      </c>
      <c r="B97" s="215">
        <v>483887</v>
      </c>
      <c r="C97" s="205"/>
    </row>
    <row r="98" spans="1:3" ht="30">
      <c r="A98" s="224" t="s">
        <v>98</v>
      </c>
      <c r="B98" s="213">
        <v>4199434.5999999996</v>
      </c>
      <c r="C98" s="205"/>
    </row>
    <row r="99" spans="1:3">
      <c r="A99" s="225" t="s">
        <v>99</v>
      </c>
      <c r="B99" s="215">
        <v>0</v>
      </c>
      <c r="C99" s="205"/>
    </row>
    <row r="100" spans="1:3" ht="31.5">
      <c r="A100" s="228" t="s">
        <v>100</v>
      </c>
      <c r="B100" s="229">
        <v>3103750.8</v>
      </c>
      <c r="C100" s="205"/>
    </row>
    <row r="101" spans="1:3" ht="30">
      <c r="A101" s="225" t="s">
        <v>101</v>
      </c>
      <c r="B101" s="215">
        <v>413590.3</v>
      </c>
      <c r="C101" s="205"/>
    </row>
    <row r="102" spans="1:3">
      <c r="A102" s="224" t="s">
        <v>102</v>
      </c>
      <c r="B102" s="213">
        <v>2690160.5</v>
      </c>
      <c r="C102" s="205"/>
    </row>
    <row r="103" spans="1:3" ht="15.75">
      <c r="A103" s="226" t="s">
        <v>103</v>
      </c>
      <c r="B103" s="227">
        <v>1210484.3999999999</v>
      </c>
      <c r="C103" s="205"/>
    </row>
    <row r="104" spans="1:3">
      <c r="A104" s="224" t="s">
        <v>104</v>
      </c>
      <c r="B104" s="213">
        <v>29369.3</v>
      </c>
      <c r="C104" s="205"/>
    </row>
    <row r="105" spans="1:3" ht="30">
      <c r="A105" s="225" t="s">
        <v>105</v>
      </c>
      <c r="B105" s="215">
        <v>254290</v>
      </c>
      <c r="C105" s="205"/>
    </row>
    <row r="106" spans="1:3">
      <c r="A106" s="224" t="s">
        <v>106</v>
      </c>
      <c r="B106" s="213">
        <v>0</v>
      </c>
      <c r="C106" s="205"/>
    </row>
    <row r="107" spans="1:3">
      <c r="A107" s="225" t="s">
        <v>107</v>
      </c>
      <c r="B107" s="215">
        <v>164790.20000000001</v>
      </c>
      <c r="C107" s="205"/>
    </row>
    <row r="108" spans="1:3" ht="45">
      <c r="A108" s="224" t="s">
        <v>108</v>
      </c>
      <c r="B108" s="213">
        <v>449352.8</v>
      </c>
      <c r="C108" s="205"/>
    </row>
    <row r="109" spans="1:3">
      <c r="A109" s="225" t="s">
        <v>109</v>
      </c>
      <c r="B109" s="215">
        <v>312682.09999999998</v>
      </c>
      <c r="C109" s="205"/>
    </row>
    <row r="110" spans="1:3" ht="15.75">
      <c r="A110" s="228" t="s">
        <v>110</v>
      </c>
      <c r="B110" s="229">
        <v>232063.8</v>
      </c>
      <c r="C110" s="205"/>
    </row>
    <row r="111" spans="1:3" ht="30">
      <c r="A111" s="225" t="s">
        <v>111</v>
      </c>
      <c r="B111" s="215">
        <v>232063.8</v>
      </c>
      <c r="C111" s="205"/>
    </row>
    <row r="112" spans="1:3" ht="30">
      <c r="A112" s="224" t="s">
        <v>112</v>
      </c>
      <c r="B112" s="213">
        <v>0</v>
      </c>
      <c r="C112" s="205"/>
    </row>
    <row r="113" spans="1:10" ht="31.5">
      <c r="A113" s="226" t="s">
        <v>113</v>
      </c>
      <c r="B113" s="227">
        <v>3796852.6</v>
      </c>
      <c r="C113" s="205"/>
    </row>
    <row r="114" spans="1:10">
      <c r="A114" s="224" t="s">
        <v>114</v>
      </c>
      <c r="B114" s="213">
        <v>3796852.6</v>
      </c>
      <c r="C114" s="205"/>
    </row>
    <row r="115" spans="1:10" ht="31.5">
      <c r="A115" s="226" t="s">
        <v>115</v>
      </c>
      <c r="B115" s="227">
        <v>4372352</v>
      </c>
      <c r="C115" s="205"/>
    </row>
    <row r="116" spans="1:10" ht="31.5">
      <c r="A116" s="228" t="s">
        <v>116</v>
      </c>
      <c r="B116" s="229">
        <v>2154189.4</v>
      </c>
      <c r="C116" s="205"/>
    </row>
    <row r="117" spans="1:10" ht="31.5">
      <c r="A117" s="226" t="s">
        <v>117</v>
      </c>
      <c r="B117" s="227">
        <v>0</v>
      </c>
      <c r="C117" s="205"/>
    </row>
    <row r="118" spans="1:10" ht="15.75">
      <c r="A118" s="228" t="s">
        <v>118</v>
      </c>
      <c r="B118" s="229">
        <v>1902.4</v>
      </c>
      <c r="C118" s="205"/>
    </row>
    <row r="119" spans="1:10" ht="31.5">
      <c r="A119" s="226" t="s">
        <v>119</v>
      </c>
      <c r="B119" s="227">
        <v>1336533</v>
      </c>
      <c r="C119" s="205"/>
    </row>
    <row r="120" spans="1:10" ht="31.5">
      <c r="A120" s="228" t="s">
        <v>120</v>
      </c>
      <c r="B120" s="229">
        <v>0</v>
      </c>
      <c r="C120" s="205"/>
    </row>
    <row r="121" spans="1:10" ht="16.5" thickBot="1">
      <c r="A121" s="231" t="s">
        <v>121</v>
      </c>
      <c r="B121" s="232">
        <v>74388</v>
      </c>
      <c r="C121" s="205"/>
    </row>
    <row r="122" spans="1:10" ht="15.75">
      <c r="A122" s="202"/>
      <c r="B122" s="202"/>
      <c r="C122" s="202"/>
      <c r="D122" s="3"/>
      <c r="E122" s="3"/>
      <c r="F122" s="3"/>
      <c r="G122" s="3"/>
      <c r="H122" s="3"/>
      <c r="I122" s="3"/>
      <c r="J122" s="3"/>
    </row>
    <row r="123" spans="1:10" ht="16.5" thickBot="1">
      <c r="A123" s="202"/>
      <c r="B123" s="202"/>
      <c r="C123" s="202"/>
      <c r="D123" s="3"/>
      <c r="E123" s="3"/>
      <c r="F123" s="3"/>
      <c r="G123" s="3"/>
      <c r="H123" s="3"/>
      <c r="I123" s="3"/>
      <c r="J123" s="3"/>
    </row>
    <row r="124" spans="1:10" ht="15" customHeight="1" thickBot="1">
      <c r="A124" s="286" t="s">
        <v>132</v>
      </c>
      <c r="B124" s="287"/>
      <c r="C124" s="233"/>
      <c r="D124" s="7"/>
      <c r="E124" s="7"/>
      <c r="F124" s="7"/>
      <c r="G124" s="7"/>
      <c r="H124" s="7"/>
      <c r="I124" s="7"/>
      <c r="J124" s="7"/>
    </row>
    <row r="125" spans="1:10" ht="16.5" thickBot="1">
      <c r="A125" s="281" t="s">
        <v>166</v>
      </c>
      <c r="B125" s="282"/>
      <c r="C125" s="205"/>
    </row>
    <row r="126" spans="1:10" ht="16.5" thickBot="1">
      <c r="A126" s="220" t="s">
        <v>8</v>
      </c>
      <c r="B126" s="234">
        <v>16058</v>
      </c>
      <c r="C126" s="205"/>
    </row>
    <row r="127" spans="1:10">
      <c r="A127" s="235" t="s">
        <v>9</v>
      </c>
      <c r="B127" s="211">
        <v>0</v>
      </c>
      <c r="C127" s="205"/>
    </row>
    <row r="128" spans="1:10">
      <c r="A128" s="224" t="s">
        <v>10</v>
      </c>
      <c r="B128" s="213">
        <v>907</v>
      </c>
      <c r="C128" s="205"/>
    </row>
    <row r="129" spans="1:3">
      <c r="A129" s="225" t="s">
        <v>11</v>
      </c>
      <c r="B129" s="215">
        <v>56</v>
      </c>
      <c r="C129" s="205"/>
    </row>
    <row r="130" spans="1:3">
      <c r="A130" s="224" t="s">
        <v>12</v>
      </c>
      <c r="B130" s="213">
        <v>224</v>
      </c>
      <c r="C130" s="205"/>
    </row>
    <row r="131" spans="1:3" ht="30">
      <c r="A131" s="225" t="s">
        <v>13</v>
      </c>
      <c r="B131" s="215">
        <v>0</v>
      </c>
      <c r="C131" s="205"/>
    </row>
    <row r="132" spans="1:3">
      <c r="A132" s="224" t="s">
        <v>14</v>
      </c>
      <c r="B132" s="213">
        <v>1</v>
      </c>
      <c r="C132" s="205"/>
    </row>
    <row r="133" spans="1:3">
      <c r="A133" s="225" t="s">
        <v>15</v>
      </c>
      <c r="B133" s="215">
        <v>72</v>
      </c>
      <c r="C133" s="205"/>
    </row>
    <row r="134" spans="1:3">
      <c r="A134" s="224" t="s">
        <v>16</v>
      </c>
      <c r="B134" s="213">
        <v>24</v>
      </c>
      <c r="C134" s="205"/>
    </row>
    <row r="135" spans="1:3">
      <c r="A135" s="225" t="s">
        <v>17</v>
      </c>
      <c r="B135" s="215">
        <v>36</v>
      </c>
      <c r="C135" s="205"/>
    </row>
    <row r="136" spans="1:3">
      <c r="A136" s="224" t="s">
        <v>18</v>
      </c>
      <c r="B136" s="213">
        <v>465</v>
      </c>
      <c r="C136" s="205"/>
    </row>
    <row r="137" spans="1:3">
      <c r="A137" s="225" t="s">
        <v>19</v>
      </c>
      <c r="B137" s="215">
        <v>99</v>
      </c>
      <c r="C137" s="205"/>
    </row>
    <row r="138" spans="1:3">
      <c r="A138" s="224" t="s">
        <v>20</v>
      </c>
      <c r="B138" s="213">
        <v>55</v>
      </c>
      <c r="C138" s="205"/>
    </row>
    <row r="139" spans="1:3">
      <c r="A139" s="225" t="s">
        <v>21</v>
      </c>
      <c r="B139" s="215">
        <v>14</v>
      </c>
      <c r="C139" s="205"/>
    </row>
    <row r="140" spans="1:3">
      <c r="A140" s="224" t="s">
        <v>22</v>
      </c>
      <c r="B140" s="213">
        <v>414</v>
      </c>
      <c r="C140" s="205"/>
    </row>
    <row r="141" spans="1:3">
      <c r="A141" s="225" t="s">
        <v>23</v>
      </c>
      <c r="B141" s="215">
        <v>373</v>
      </c>
      <c r="C141" s="205"/>
    </row>
    <row r="142" spans="1:3">
      <c r="A142" s="224" t="s">
        <v>24</v>
      </c>
      <c r="B142" s="213">
        <v>511</v>
      </c>
      <c r="C142" s="205"/>
    </row>
    <row r="143" spans="1:3">
      <c r="A143" s="225" t="s">
        <v>25</v>
      </c>
      <c r="B143" s="215">
        <v>104</v>
      </c>
      <c r="C143" s="205"/>
    </row>
    <row r="144" spans="1:3">
      <c r="A144" s="224" t="s">
        <v>26</v>
      </c>
      <c r="B144" s="213">
        <v>120</v>
      </c>
      <c r="C144" s="205"/>
    </row>
    <row r="145" spans="1:3">
      <c r="A145" s="225" t="s">
        <v>27</v>
      </c>
      <c r="B145" s="215">
        <v>2270</v>
      </c>
      <c r="C145" s="205"/>
    </row>
    <row r="146" spans="1:3">
      <c r="A146" s="224" t="s">
        <v>28</v>
      </c>
      <c r="B146" s="213">
        <v>48</v>
      </c>
      <c r="C146" s="205"/>
    </row>
    <row r="147" spans="1:3">
      <c r="A147" s="225" t="s">
        <v>29</v>
      </c>
      <c r="B147" s="215">
        <v>179</v>
      </c>
      <c r="C147" s="205"/>
    </row>
    <row r="148" spans="1:3">
      <c r="A148" s="224" t="s">
        <v>30</v>
      </c>
      <c r="B148" s="213">
        <v>287</v>
      </c>
      <c r="C148" s="205"/>
    </row>
    <row r="149" spans="1:3">
      <c r="A149" s="225" t="s">
        <v>31</v>
      </c>
      <c r="B149" s="215">
        <v>200</v>
      </c>
      <c r="C149" s="205"/>
    </row>
    <row r="150" spans="1:3">
      <c r="A150" s="224" t="s">
        <v>32</v>
      </c>
      <c r="B150" s="213">
        <v>60</v>
      </c>
      <c r="C150" s="205"/>
    </row>
    <row r="151" spans="1:3">
      <c r="A151" s="225" t="s">
        <v>33</v>
      </c>
      <c r="B151" s="215">
        <v>0</v>
      </c>
      <c r="C151" s="205"/>
    </row>
    <row r="152" spans="1:3">
      <c r="A152" s="224" t="s">
        <v>34</v>
      </c>
      <c r="B152" s="213">
        <v>283</v>
      </c>
      <c r="C152" s="205"/>
    </row>
    <row r="153" spans="1:3">
      <c r="A153" s="225" t="s">
        <v>35</v>
      </c>
      <c r="B153" s="215">
        <v>182</v>
      </c>
      <c r="C153" s="205"/>
    </row>
    <row r="154" spans="1:3">
      <c r="A154" s="224" t="s">
        <v>36</v>
      </c>
      <c r="B154" s="213">
        <v>94</v>
      </c>
      <c r="C154" s="205"/>
    </row>
    <row r="155" spans="1:3">
      <c r="A155" s="225" t="s">
        <v>37</v>
      </c>
      <c r="B155" s="215">
        <v>59</v>
      </c>
      <c r="C155" s="205"/>
    </row>
    <row r="156" spans="1:3">
      <c r="A156" s="224" t="s">
        <v>38</v>
      </c>
      <c r="B156" s="213">
        <v>196</v>
      </c>
      <c r="C156" s="205"/>
    </row>
    <row r="157" spans="1:3">
      <c r="A157" s="225" t="s">
        <v>39</v>
      </c>
      <c r="B157" s="215">
        <v>22</v>
      </c>
      <c r="C157" s="205"/>
    </row>
    <row r="158" spans="1:3">
      <c r="A158" s="224" t="s">
        <v>40</v>
      </c>
      <c r="B158" s="213">
        <v>111</v>
      </c>
      <c r="C158" s="205"/>
    </row>
    <row r="159" spans="1:3">
      <c r="A159" s="225" t="s">
        <v>41</v>
      </c>
      <c r="B159" s="215">
        <v>200</v>
      </c>
      <c r="C159" s="205"/>
    </row>
    <row r="160" spans="1:3">
      <c r="A160" s="224" t="s">
        <v>42</v>
      </c>
      <c r="B160" s="236"/>
      <c r="C160" s="205"/>
    </row>
    <row r="161" spans="1:10">
      <c r="A161" s="225" t="s">
        <v>43</v>
      </c>
      <c r="B161" s="215">
        <v>8894</v>
      </c>
      <c r="C161" s="205"/>
    </row>
    <row r="162" spans="1:10" ht="15.75" thickBot="1">
      <c r="A162" s="237" t="s">
        <v>44</v>
      </c>
      <c r="B162" s="218">
        <v>21</v>
      </c>
      <c r="C162" s="205"/>
    </row>
    <row r="163" spans="1:10" ht="15.75">
      <c r="A163" s="202"/>
      <c r="B163" s="202"/>
      <c r="C163" s="202"/>
      <c r="D163" s="3"/>
      <c r="E163" s="3"/>
      <c r="F163" s="3"/>
      <c r="G163" s="3"/>
      <c r="H163" s="3"/>
      <c r="I163" s="3"/>
    </row>
    <row r="164" spans="1:10" ht="16.5" thickBot="1">
      <c r="A164" s="202"/>
      <c r="B164" s="202"/>
      <c r="C164" s="202"/>
      <c r="D164" s="3"/>
      <c r="E164" s="3"/>
      <c r="F164" s="3"/>
      <c r="G164" s="3"/>
      <c r="H164" s="3"/>
      <c r="I164" s="3"/>
      <c r="J164" s="3"/>
    </row>
    <row r="165" spans="1:10" ht="53.25" customHeight="1" thickBot="1">
      <c r="A165" s="286" t="s">
        <v>170</v>
      </c>
      <c r="B165" s="288"/>
      <c r="C165" s="238"/>
      <c r="D165" s="8"/>
      <c r="E165" s="8"/>
      <c r="F165" s="8"/>
      <c r="G165" s="8"/>
      <c r="H165" s="8"/>
      <c r="I165" s="8"/>
      <c r="J165" s="8"/>
    </row>
    <row r="166" spans="1:10" ht="16.5" thickBot="1">
      <c r="A166" s="281" t="s">
        <v>166</v>
      </c>
      <c r="B166" s="282"/>
      <c r="C166" s="205"/>
    </row>
    <row r="167" spans="1:10" ht="16.5" thickBot="1">
      <c r="A167" s="220" t="s">
        <v>8</v>
      </c>
      <c r="B167" s="221">
        <v>70646.600000000006</v>
      </c>
      <c r="C167" s="205"/>
    </row>
    <row r="168" spans="1:10">
      <c r="A168" s="235" t="s">
        <v>9</v>
      </c>
      <c r="B168" s="211">
        <v>52918.2</v>
      </c>
      <c r="C168" s="205"/>
    </row>
    <row r="169" spans="1:10">
      <c r="A169" s="224" t="s">
        <v>10</v>
      </c>
      <c r="B169" s="213">
        <v>80821.5</v>
      </c>
      <c r="C169" s="205"/>
    </row>
    <row r="170" spans="1:10">
      <c r="A170" s="225" t="s">
        <v>11</v>
      </c>
      <c r="B170" s="215">
        <v>63706.2</v>
      </c>
      <c r="C170" s="205"/>
    </row>
    <row r="171" spans="1:10">
      <c r="A171" s="224" t="s">
        <v>12</v>
      </c>
      <c r="B171" s="213">
        <v>41195.699999999997</v>
      </c>
      <c r="C171" s="205"/>
    </row>
    <row r="172" spans="1:10" ht="30">
      <c r="A172" s="225" t="s">
        <v>13</v>
      </c>
      <c r="B172" s="215">
        <v>59237.1</v>
      </c>
      <c r="C172" s="205"/>
    </row>
    <row r="173" spans="1:10">
      <c r="A173" s="224" t="s">
        <v>14</v>
      </c>
      <c r="B173" s="213">
        <v>90156.2</v>
      </c>
      <c r="C173" s="205"/>
    </row>
    <row r="174" spans="1:10">
      <c r="A174" s="225" t="s">
        <v>15</v>
      </c>
      <c r="B174" s="215">
        <v>55199</v>
      </c>
      <c r="C174" s="205"/>
    </row>
    <row r="175" spans="1:10">
      <c r="A175" s="224" t="s">
        <v>16</v>
      </c>
      <c r="B175" s="213">
        <v>90745.4</v>
      </c>
      <c r="C175" s="205"/>
    </row>
    <row r="176" spans="1:10">
      <c r="A176" s="225" t="s">
        <v>17</v>
      </c>
      <c r="B176" s="215">
        <v>53689.2</v>
      </c>
      <c r="C176" s="205"/>
    </row>
    <row r="177" spans="1:3">
      <c r="A177" s="224" t="s">
        <v>18</v>
      </c>
      <c r="B177" s="213">
        <v>43927.3</v>
      </c>
      <c r="C177" s="205"/>
    </row>
    <row r="178" spans="1:3">
      <c r="A178" s="225" t="s">
        <v>19</v>
      </c>
      <c r="B178" s="215">
        <v>101607.2</v>
      </c>
      <c r="C178" s="205"/>
    </row>
    <row r="179" spans="1:3">
      <c r="A179" s="224" t="s">
        <v>20</v>
      </c>
      <c r="B179" s="213">
        <v>32753.7</v>
      </c>
      <c r="C179" s="205"/>
    </row>
    <row r="180" spans="1:3">
      <c r="A180" s="225" t="s">
        <v>21</v>
      </c>
      <c r="B180" s="215">
        <v>42410.7</v>
      </c>
      <c r="C180" s="205"/>
    </row>
    <row r="181" spans="1:3">
      <c r="A181" s="224" t="s">
        <v>22</v>
      </c>
      <c r="B181" s="213">
        <v>54638.400000000001</v>
      </c>
      <c r="C181" s="205"/>
    </row>
    <row r="182" spans="1:3">
      <c r="A182" s="225" t="s">
        <v>23</v>
      </c>
      <c r="B182" s="215">
        <v>61533.7</v>
      </c>
      <c r="C182" s="205"/>
    </row>
    <row r="183" spans="1:3">
      <c r="A183" s="224" t="s">
        <v>24</v>
      </c>
      <c r="B183" s="213">
        <v>79304.899999999994</v>
      </c>
      <c r="C183" s="205"/>
    </row>
    <row r="184" spans="1:3">
      <c r="A184" s="225" t="s">
        <v>25</v>
      </c>
      <c r="B184" s="215">
        <v>73249.600000000006</v>
      </c>
      <c r="C184" s="205"/>
    </row>
    <row r="185" spans="1:3">
      <c r="A185" s="224" t="s">
        <v>26</v>
      </c>
      <c r="B185" s="213">
        <v>43256.5</v>
      </c>
      <c r="C185" s="205"/>
    </row>
    <row r="186" spans="1:3">
      <c r="A186" s="225" t="s">
        <v>27</v>
      </c>
      <c r="B186" s="215">
        <v>97724.5</v>
      </c>
      <c r="C186" s="205"/>
    </row>
    <row r="187" spans="1:3">
      <c r="A187" s="224" t="s">
        <v>28</v>
      </c>
      <c r="B187" s="213">
        <v>79607.5</v>
      </c>
      <c r="C187" s="205"/>
    </row>
    <row r="188" spans="1:3">
      <c r="A188" s="225" t="s">
        <v>29</v>
      </c>
      <c r="B188" s="215">
        <v>44506.1</v>
      </c>
      <c r="C188" s="205"/>
    </row>
    <row r="189" spans="1:3">
      <c r="A189" s="224" t="s">
        <v>30</v>
      </c>
      <c r="B189" s="213">
        <v>174171</v>
      </c>
      <c r="C189" s="205"/>
    </row>
    <row r="190" spans="1:3">
      <c r="A190" s="225" t="s">
        <v>31</v>
      </c>
      <c r="B190" s="215">
        <v>51651.6</v>
      </c>
      <c r="C190" s="205"/>
    </row>
    <row r="191" spans="1:3">
      <c r="A191" s="224" t="s">
        <v>32</v>
      </c>
      <c r="B191" s="213">
        <v>100384.2</v>
      </c>
      <c r="C191" s="205"/>
    </row>
    <row r="192" spans="1:3">
      <c r="A192" s="225" t="s">
        <v>33</v>
      </c>
      <c r="B192" s="215">
        <v>62737.1</v>
      </c>
      <c r="C192" s="205"/>
    </row>
    <row r="193" spans="1:10">
      <c r="A193" s="224" t="s">
        <v>34</v>
      </c>
      <c r="B193" s="213">
        <v>80988.600000000006</v>
      </c>
      <c r="C193" s="205"/>
    </row>
    <row r="194" spans="1:10">
      <c r="A194" s="225" t="s">
        <v>35</v>
      </c>
      <c r="B194" s="215">
        <v>44382.6</v>
      </c>
      <c r="C194" s="205"/>
    </row>
    <row r="195" spans="1:10">
      <c r="A195" s="224" t="s">
        <v>36</v>
      </c>
      <c r="B195" s="213">
        <v>118870.6</v>
      </c>
      <c r="C195" s="205"/>
    </row>
    <row r="196" spans="1:10">
      <c r="A196" s="225" t="s">
        <v>37</v>
      </c>
      <c r="B196" s="215">
        <v>33037</v>
      </c>
      <c r="C196" s="205"/>
    </row>
    <row r="197" spans="1:10">
      <c r="A197" s="224" t="s">
        <v>38</v>
      </c>
      <c r="B197" s="213">
        <v>222090.8</v>
      </c>
      <c r="C197" s="205"/>
    </row>
    <row r="198" spans="1:10">
      <c r="A198" s="225" t="s">
        <v>39</v>
      </c>
      <c r="B198" s="215">
        <v>52011.4</v>
      </c>
      <c r="C198" s="205"/>
    </row>
    <row r="199" spans="1:10">
      <c r="A199" s="224" t="s">
        <v>40</v>
      </c>
      <c r="B199" s="213">
        <v>62235.6</v>
      </c>
      <c r="C199" s="205"/>
    </row>
    <row r="200" spans="1:10">
      <c r="A200" s="225" t="s">
        <v>41</v>
      </c>
      <c r="B200" s="215">
        <v>47248.800000000003</v>
      </c>
      <c r="C200" s="205"/>
    </row>
    <row r="201" spans="1:10">
      <c r="A201" s="224" t="s">
        <v>42</v>
      </c>
      <c r="B201" s="236" t="s">
        <v>128</v>
      </c>
      <c r="C201" s="205"/>
    </row>
    <row r="202" spans="1:10">
      <c r="A202" s="225" t="s">
        <v>43</v>
      </c>
      <c r="B202" s="215">
        <v>67631</v>
      </c>
      <c r="C202" s="205"/>
    </row>
    <row r="203" spans="1:10" ht="15.75" thickBot="1">
      <c r="A203" s="237" t="s">
        <v>44</v>
      </c>
      <c r="B203" s="218">
        <v>68513.8</v>
      </c>
      <c r="C203" s="205"/>
    </row>
    <row r="204" spans="1:10">
      <c r="A204" s="205"/>
      <c r="B204" s="205"/>
      <c r="C204" s="205"/>
    </row>
    <row r="205" spans="1:10" ht="15.75" thickBot="1">
      <c r="A205" s="205"/>
      <c r="B205" s="205"/>
      <c r="C205" s="205"/>
    </row>
    <row r="206" spans="1:10" ht="16.5" thickBot="1">
      <c r="A206" s="289" t="s">
        <v>133</v>
      </c>
      <c r="B206" s="288"/>
      <c r="C206" s="238"/>
      <c r="D206" s="8"/>
      <c r="E206" s="8"/>
      <c r="F206" s="8"/>
      <c r="G206" s="8"/>
      <c r="H206" s="8"/>
      <c r="I206" s="8"/>
      <c r="J206" s="8"/>
    </row>
    <row r="207" spans="1:10" ht="16.5" thickBot="1">
      <c r="A207" s="281" t="s">
        <v>166</v>
      </c>
      <c r="B207" s="282"/>
      <c r="C207" s="205"/>
    </row>
    <row r="208" spans="1:10" ht="16.5" thickBot="1">
      <c r="A208" s="220" t="s">
        <v>8</v>
      </c>
      <c r="B208" s="221">
        <f t="shared" ref="B208" si="2">SUM(B209:B244)</f>
        <v>681</v>
      </c>
      <c r="C208" s="205"/>
    </row>
    <row r="209" spans="1:3">
      <c r="A209" s="235" t="s">
        <v>9</v>
      </c>
      <c r="B209" s="211">
        <v>0</v>
      </c>
      <c r="C209" s="205"/>
    </row>
    <row r="210" spans="1:3">
      <c r="A210" s="224" t="s">
        <v>10</v>
      </c>
      <c r="B210" s="213">
        <v>30</v>
      </c>
      <c r="C210" s="205"/>
    </row>
    <row r="211" spans="1:3">
      <c r="A211" s="225" t="s">
        <v>11</v>
      </c>
      <c r="B211" s="215">
        <v>2</v>
      </c>
      <c r="C211" s="205"/>
    </row>
    <row r="212" spans="1:3">
      <c r="A212" s="224" t="s">
        <v>12</v>
      </c>
      <c r="B212" s="213">
        <v>11</v>
      </c>
      <c r="C212" s="205"/>
    </row>
    <row r="213" spans="1:3" ht="30">
      <c r="A213" s="225" t="s">
        <v>13</v>
      </c>
      <c r="B213" s="215">
        <v>0</v>
      </c>
      <c r="C213" s="205"/>
    </row>
    <row r="214" spans="1:3">
      <c r="A214" s="224" t="s">
        <v>14</v>
      </c>
      <c r="B214" s="213">
        <v>1</v>
      </c>
      <c r="C214" s="205"/>
    </row>
    <row r="215" spans="1:3">
      <c r="A215" s="225" t="s">
        <v>15</v>
      </c>
      <c r="B215" s="215">
        <v>6</v>
      </c>
      <c r="C215" s="205"/>
    </row>
    <row r="216" spans="1:3">
      <c r="A216" s="224" t="s">
        <v>16</v>
      </c>
      <c r="B216" s="213">
        <v>1</v>
      </c>
      <c r="C216" s="205"/>
    </row>
    <row r="217" spans="1:3">
      <c r="A217" s="225" t="s">
        <v>17</v>
      </c>
      <c r="B217" s="215">
        <v>3</v>
      </c>
      <c r="C217" s="205"/>
    </row>
    <row r="218" spans="1:3">
      <c r="A218" s="224" t="s">
        <v>18</v>
      </c>
      <c r="B218" s="213">
        <v>15</v>
      </c>
      <c r="C218" s="205"/>
    </row>
    <row r="219" spans="1:3">
      <c r="A219" s="225" t="s">
        <v>19</v>
      </c>
      <c r="B219" s="215">
        <v>4</v>
      </c>
      <c r="C219" s="205"/>
    </row>
    <row r="220" spans="1:3">
      <c r="A220" s="224" t="s">
        <v>20</v>
      </c>
      <c r="B220" s="213">
        <v>3</v>
      </c>
      <c r="C220" s="205"/>
    </row>
    <row r="221" spans="1:3">
      <c r="A221" s="225" t="s">
        <v>21</v>
      </c>
      <c r="B221" s="215">
        <v>1</v>
      </c>
      <c r="C221" s="205"/>
    </row>
    <row r="222" spans="1:3">
      <c r="A222" s="224" t="s">
        <v>22</v>
      </c>
      <c r="B222" s="213">
        <v>16</v>
      </c>
      <c r="C222" s="205"/>
    </row>
    <row r="223" spans="1:3">
      <c r="A223" s="225" t="s">
        <v>23</v>
      </c>
      <c r="B223" s="215">
        <v>12</v>
      </c>
      <c r="C223" s="205"/>
    </row>
    <row r="224" spans="1:3">
      <c r="A224" s="224" t="s">
        <v>24</v>
      </c>
      <c r="B224" s="213">
        <v>26</v>
      </c>
      <c r="C224" s="205"/>
    </row>
    <row r="225" spans="1:3">
      <c r="A225" s="225" t="s">
        <v>25</v>
      </c>
      <c r="B225" s="215">
        <v>6</v>
      </c>
      <c r="C225" s="205"/>
    </row>
    <row r="226" spans="1:3">
      <c r="A226" s="224" t="s">
        <v>26</v>
      </c>
      <c r="B226" s="213">
        <v>3</v>
      </c>
      <c r="C226" s="205"/>
    </row>
    <row r="227" spans="1:3">
      <c r="A227" s="225" t="s">
        <v>27</v>
      </c>
      <c r="B227" s="215">
        <v>64</v>
      </c>
      <c r="C227" s="205"/>
    </row>
    <row r="228" spans="1:3">
      <c r="A228" s="224" t="s">
        <v>28</v>
      </c>
      <c r="B228" s="213">
        <v>1</v>
      </c>
      <c r="C228" s="205"/>
    </row>
    <row r="229" spans="1:3">
      <c r="A229" s="225" t="s">
        <v>29</v>
      </c>
      <c r="B229" s="215">
        <v>7</v>
      </c>
      <c r="C229" s="205"/>
    </row>
    <row r="230" spans="1:3">
      <c r="A230" s="224" t="s">
        <v>30</v>
      </c>
      <c r="B230" s="213">
        <v>12</v>
      </c>
      <c r="C230" s="205"/>
    </row>
    <row r="231" spans="1:3">
      <c r="A231" s="225" t="s">
        <v>31</v>
      </c>
      <c r="B231" s="215">
        <v>11</v>
      </c>
      <c r="C231" s="205"/>
    </row>
    <row r="232" spans="1:3">
      <c r="A232" s="224" t="s">
        <v>32</v>
      </c>
      <c r="B232" s="213">
        <v>3</v>
      </c>
      <c r="C232" s="205"/>
    </row>
    <row r="233" spans="1:3">
      <c r="A233" s="225" t="s">
        <v>33</v>
      </c>
      <c r="B233" s="215">
        <v>0</v>
      </c>
      <c r="C233" s="205"/>
    </row>
    <row r="234" spans="1:3">
      <c r="A234" s="224" t="s">
        <v>34</v>
      </c>
      <c r="B234" s="213">
        <v>11</v>
      </c>
      <c r="C234" s="205"/>
    </row>
    <row r="235" spans="1:3">
      <c r="A235" s="225" t="s">
        <v>35</v>
      </c>
      <c r="B235" s="215">
        <v>7</v>
      </c>
      <c r="C235" s="205"/>
    </row>
    <row r="236" spans="1:3">
      <c r="A236" s="224" t="s">
        <v>36</v>
      </c>
      <c r="B236" s="213">
        <v>3</v>
      </c>
      <c r="C236" s="205"/>
    </row>
    <row r="237" spans="1:3">
      <c r="A237" s="225" t="s">
        <v>37</v>
      </c>
      <c r="B237" s="215">
        <v>3</v>
      </c>
      <c r="C237" s="205"/>
    </row>
    <row r="238" spans="1:3">
      <c r="A238" s="224" t="s">
        <v>38</v>
      </c>
      <c r="B238" s="213">
        <v>5</v>
      </c>
      <c r="C238" s="205"/>
    </row>
    <row r="239" spans="1:3">
      <c r="A239" s="225" t="s">
        <v>39</v>
      </c>
      <c r="B239" s="215">
        <v>3</v>
      </c>
      <c r="C239" s="205"/>
    </row>
    <row r="240" spans="1:3">
      <c r="A240" s="224" t="s">
        <v>40</v>
      </c>
      <c r="B240" s="213">
        <v>10</v>
      </c>
      <c r="C240" s="205"/>
    </row>
    <row r="241" spans="1:10">
      <c r="A241" s="225" t="s">
        <v>41</v>
      </c>
      <c r="B241" s="215">
        <v>9</v>
      </c>
      <c r="C241" s="205"/>
    </row>
    <row r="242" spans="1:10">
      <c r="A242" s="224" t="s">
        <v>42</v>
      </c>
      <c r="B242" s="236">
        <v>1</v>
      </c>
      <c r="C242" s="205"/>
    </row>
    <row r="243" spans="1:10">
      <c r="A243" s="225" t="s">
        <v>43</v>
      </c>
      <c r="B243" s="215">
        <v>389</v>
      </c>
      <c r="C243" s="205"/>
    </row>
    <row r="244" spans="1:10" ht="15.75" thickBot="1">
      <c r="A244" s="237" t="s">
        <v>44</v>
      </c>
      <c r="B244" s="218">
        <v>2</v>
      </c>
      <c r="C244" s="205"/>
    </row>
    <row r="245" spans="1:10" ht="15.75">
      <c r="A245" s="239"/>
      <c r="B245" s="240"/>
      <c r="C245" s="241"/>
      <c r="D245" s="3"/>
      <c r="E245" s="3"/>
      <c r="F245" s="3"/>
      <c r="G245" s="3"/>
      <c r="H245" s="3"/>
      <c r="I245" s="3"/>
      <c r="J245" s="3"/>
    </row>
    <row r="246" spans="1:10" ht="16.5" thickBot="1">
      <c r="A246" s="242"/>
      <c r="B246" s="243"/>
      <c r="C246" s="241"/>
      <c r="D246" s="3"/>
      <c r="E246" s="3"/>
      <c r="F246" s="3"/>
      <c r="G246" s="3"/>
      <c r="H246" s="3"/>
      <c r="I246" s="3"/>
      <c r="J246" s="3"/>
    </row>
    <row r="247" spans="1:10" ht="16.5" thickBot="1">
      <c r="A247" s="289" t="s">
        <v>134</v>
      </c>
      <c r="B247" s="288"/>
      <c r="C247" s="238"/>
      <c r="D247" s="8"/>
      <c r="E247" s="8"/>
      <c r="F247" s="8"/>
      <c r="G247" s="8"/>
      <c r="H247" s="8"/>
      <c r="I247" s="8"/>
      <c r="J247" s="8"/>
    </row>
    <row r="248" spans="1:10" ht="16.5" thickBot="1">
      <c r="A248" s="281" t="s">
        <v>166</v>
      </c>
      <c r="B248" s="282"/>
      <c r="C248" s="205"/>
    </row>
    <row r="249" spans="1:10" ht="16.5" thickBot="1">
      <c r="A249" s="244" t="s">
        <v>46</v>
      </c>
      <c r="B249" s="221">
        <f t="shared" ref="B249" si="3">B250+B254+B259+B279+B283+B288+B289+B297+B303+B306+B313+B316+B318+B319+B320+B321+B322+B323+B324</f>
        <v>682</v>
      </c>
      <c r="C249" s="205"/>
    </row>
    <row r="250" spans="1:10" ht="31.5">
      <c r="A250" s="245" t="s">
        <v>47</v>
      </c>
      <c r="B250" s="223">
        <f t="shared" ref="B250" si="4">B251+B252+B253</f>
        <v>36</v>
      </c>
      <c r="C250" s="205"/>
    </row>
    <row r="251" spans="1:10" ht="30">
      <c r="A251" s="224" t="s">
        <v>48</v>
      </c>
      <c r="B251" s="213">
        <v>33</v>
      </c>
      <c r="C251" s="205"/>
    </row>
    <row r="252" spans="1:10">
      <c r="A252" s="225" t="s">
        <v>49</v>
      </c>
      <c r="B252" s="215">
        <v>1</v>
      </c>
      <c r="C252" s="205"/>
    </row>
    <row r="253" spans="1:10">
      <c r="A253" s="224" t="s">
        <v>50</v>
      </c>
      <c r="B253" s="213">
        <v>2</v>
      </c>
      <c r="C253" s="205"/>
    </row>
    <row r="254" spans="1:10" ht="15.75">
      <c r="A254" s="226" t="s">
        <v>51</v>
      </c>
      <c r="B254" s="227">
        <f t="shared" ref="B254" si="5">SUM(B255:B258)</f>
        <v>38</v>
      </c>
      <c r="C254" s="205"/>
    </row>
    <row r="255" spans="1:10">
      <c r="A255" s="224" t="s">
        <v>52</v>
      </c>
      <c r="B255" s="213">
        <v>3</v>
      </c>
      <c r="C255" s="205"/>
    </row>
    <row r="256" spans="1:10">
      <c r="A256" s="225" t="s">
        <v>53</v>
      </c>
      <c r="B256" s="215"/>
      <c r="C256" s="205"/>
    </row>
    <row r="257" spans="1:3">
      <c r="A257" s="224" t="s">
        <v>54</v>
      </c>
      <c r="B257" s="213">
        <v>35</v>
      </c>
      <c r="C257" s="205"/>
    </row>
    <row r="258" spans="1:3">
      <c r="A258" s="225" t="s">
        <v>55</v>
      </c>
      <c r="B258" s="215"/>
      <c r="C258" s="205"/>
    </row>
    <row r="259" spans="1:3" ht="15.75">
      <c r="A259" s="228" t="s">
        <v>56</v>
      </c>
      <c r="B259" s="229">
        <f t="shared" ref="B259" si="6">SUM(B260:B278)</f>
        <v>64</v>
      </c>
      <c r="C259" s="205"/>
    </row>
    <row r="260" spans="1:3">
      <c r="A260" s="225" t="s">
        <v>57</v>
      </c>
      <c r="B260" s="215">
        <v>33</v>
      </c>
      <c r="C260" s="205"/>
    </row>
    <row r="261" spans="1:3">
      <c r="A261" s="224" t="s">
        <v>58</v>
      </c>
      <c r="B261" s="213">
        <v>0</v>
      </c>
      <c r="C261" s="205"/>
    </row>
    <row r="262" spans="1:3">
      <c r="A262" s="225" t="s">
        <v>59</v>
      </c>
      <c r="B262" s="230">
        <v>0</v>
      </c>
      <c r="C262" s="205"/>
    </row>
    <row r="263" spans="1:3">
      <c r="A263" s="224" t="s">
        <v>60</v>
      </c>
      <c r="B263" s="213">
        <v>1</v>
      </c>
      <c r="C263" s="205"/>
    </row>
    <row r="264" spans="1:3">
      <c r="A264" s="225" t="s">
        <v>61</v>
      </c>
      <c r="B264" s="230">
        <v>0</v>
      </c>
      <c r="C264" s="205"/>
    </row>
    <row r="265" spans="1:3" ht="45">
      <c r="A265" s="224" t="s">
        <v>62</v>
      </c>
      <c r="B265" s="213">
        <v>1</v>
      </c>
      <c r="C265" s="205"/>
    </row>
    <row r="266" spans="1:3">
      <c r="A266" s="225" t="s">
        <v>63</v>
      </c>
      <c r="B266" s="230">
        <v>0</v>
      </c>
      <c r="C266" s="205"/>
    </row>
    <row r="267" spans="1:3" ht="30">
      <c r="A267" s="224" t="s">
        <v>64</v>
      </c>
      <c r="B267" s="213">
        <v>4</v>
      </c>
      <c r="C267" s="205"/>
    </row>
    <row r="268" spans="1:3">
      <c r="A268" s="225" t="s">
        <v>65</v>
      </c>
      <c r="B268" s="215">
        <v>0</v>
      </c>
      <c r="C268" s="205"/>
    </row>
    <row r="269" spans="1:3">
      <c r="A269" s="224" t="s">
        <v>66</v>
      </c>
      <c r="B269" s="213">
        <v>5</v>
      </c>
      <c r="C269" s="205"/>
    </row>
    <row r="270" spans="1:3">
      <c r="A270" s="225" t="s">
        <v>67</v>
      </c>
      <c r="B270" s="215">
        <v>6</v>
      </c>
      <c r="C270" s="205"/>
    </row>
    <row r="271" spans="1:3">
      <c r="A271" s="224" t="s">
        <v>68</v>
      </c>
      <c r="B271" s="213">
        <v>0</v>
      </c>
      <c r="C271" s="205"/>
    </row>
    <row r="272" spans="1:3" ht="30">
      <c r="A272" s="225" t="s">
        <v>69</v>
      </c>
      <c r="B272" s="215">
        <v>5</v>
      </c>
      <c r="C272" s="205"/>
    </row>
    <row r="273" spans="1:3" ht="30">
      <c r="A273" s="224" t="s">
        <v>70</v>
      </c>
      <c r="B273" s="213">
        <v>0</v>
      </c>
      <c r="C273" s="205"/>
    </row>
    <row r="274" spans="1:3" ht="30">
      <c r="A274" s="225" t="s">
        <v>71</v>
      </c>
      <c r="B274" s="230">
        <v>0</v>
      </c>
      <c r="C274" s="205"/>
    </row>
    <row r="275" spans="1:3">
      <c r="A275" s="224" t="s">
        <v>72</v>
      </c>
      <c r="B275" s="213">
        <v>0</v>
      </c>
      <c r="C275" s="205"/>
    </row>
    <row r="276" spans="1:3">
      <c r="A276" s="225" t="s">
        <v>73</v>
      </c>
      <c r="B276" s="215">
        <v>0</v>
      </c>
      <c r="C276" s="205"/>
    </row>
    <row r="277" spans="1:3">
      <c r="A277" s="224" t="s">
        <v>74</v>
      </c>
      <c r="B277" s="213">
        <v>6</v>
      </c>
      <c r="C277" s="205"/>
    </row>
    <row r="278" spans="1:3">
      <c r="A278" s="225" t="s">
        <v>75</v>
      </c>
      <c r="B278" s="215">
        <v>3</v>
      </c>
      <c r="C278" s="205"/>
    </row>
    <row r="279" spans="1:3" ht="31.5">
      <c r="A279" s="228" t="s">
        <v>76</v>
      </c>
      <c r="B279" s="229">
        <f t="shared" ref="B279" si="7">SUM(B280:B282)</f>
        <v>31</v>
      </c>
      <c r="C279" s="205"/>
    </row>
    <row r="280" spans="1:3">
      <c r="A280" s="225" t="s">
        <v>77</v>
      </c>
      <c r="B280" s="215">
        <v>4</v>
      </c>
      <c r="C280" s="205"/>
    </row>
    <row r="281" spans="1:3">
      <c r="A281" s="224" t="s">
        <v>78</v>
      </c>
      <c r="B281" s="213">
        <v>3</v>
      </c>
      <c r="C281" s="205"/>
    </row>
    <row r="282" spans="1:3" ht="30">
      <c r="A282" s="225" t="s">
        <v>79</v>
      </c>
      <c r="B282" s="215">
        <v>24</v>
      </c>
      <c r="C282" s="205"/>
    </row>
    <row r="283" spans="1:3" ht="47.25">
      <c r="A283" s="228" t="s">
        <v>80</v>
      </c>
      <c r="B283" s="229">
        <f t="shared" ref="B283" si="8">SUM(B284:B287)</f>
        <v>2</v>
      </c>
      <c r="C283" s="205"/>
    </row>
    <row r="284" spans="1:3">
      <c r="A284" s="225" t="s">
        <v>81</v>
      </c>
      <c r="B284" s="215"/>
      <c r="C284" s="205"/>
    </row>
    <row r="285" spans="1:3">
      <c r="A285" s="224" t="s">
        <v>82</v>
      </c>
      <c r="B285" s="213">
        <v>2</v>
      </c>
      <c r="C285" s="205"/>
    </row>
    <row r="286" spans="1:3" ht="30">
      <c r="A286" s="225" t="s">
        <v>83</v>
      </c>
      <c r="B286" s="215"/>
      <c r="C286" s="205"/>
    </row>
    <row r="287" spans="1:3" ht="30">
      <c r="A287" s="224" t="s">
        <v>84</v>
      </c>
      <c r="B287" s="213"/>
      <c r="C287" s="205"/>
    </row>
    <row r="288" spans="1:3" ht="15.75">
      <c r="A288" s="226" t="s">
        <v>85</v>
      </c>
      <c r="B288" s="227">
        <v>126</v>
      </c>
      <c r="C288" s="205"/>
    </row>
    <row r="289" spans="1:3" ht="31.5">
      <c r="A289" s="228" t="s">
        <v>86</v>
      </c>
      <c r="B289" s="229">
        <f t="shared" ref="B289" si="9">B290+B295+B296</f>
        <v>138</v>
      </c>
      <c r="C289" s="205"/>
    </row>
    <row r="290" spans="1:3" ht="30">
      <c r="A290" s="225" t="s">
        <v>87</v>
      </c>
      <c r="B290" s="215">
        <f t="shared" ref="B290" si="10">B291+B292+B293+B294</f>
        <v>6</v>
      </c>
      <c r="C290" s="205"/>
    </row>
    <row r="291" spans="1:3">
      <c r="A291" s="224" t="s">
        <v>88</v>
      </c>
      <c r="B291" s="213">
        <v>2</v>
      </c>
      <c r="C291" s="205"/>
    </row>
    <row r="292" spans="1:3" ht="30">
      <c r="A292" s="225" t="s">
        <v>89</v>
      </c>
      <c r="B292" s="215">
        <v>2</v>
      </c>
      <c r="C292" s="205"/>
    </row>
    <row r="293" spans="1:3" ht="30">
      <c r="A293" s="224" t="s">
        <v>90</v>
      </c>
      <c r="B293" s="213">
        <v>2</v>
      </c>
      <c r="C293" s="205"/>
    </row>
    <row r="294" spans="1:3" ht="30">
      <c r="A294" s="225" t="s">
        <v>91</v>
      </c>
      <c r="B294" s="230">
        <v>0</v>
      </c>
      <c r="C294" s="205"/>
    </row>
    <row r="295" spans="1:3" ht="30">
      <c r="A295" s="224" t="s">
        <v>92</v>
      </c>
      <c r="B295" s="213">
        <v>42</v>
      </c>
      <c r="C295" s="205"/>
    </row>
    <row r="296" spans="1:3" ht="30">
      <c r="A296" s="225" t="s">
        <v>93</v>
      </c>
      <c r="B296" s="215">
        <v>90</v>
      </c>
      <c r="C296" s="205"/>
    </row>
    <row r="297" spans="1:3" ht="15.75">
      <c r="A297" s="228" t="s">
        <v>94</v>
      </c>
      <c r="B297" s="229">
        <f t="shared" ref="B297" si="11">B298+B299+B300+B301+B302</f>
        <v>48</v>
      </c>
      <c r="C297" s="205"/>
    </row>
    <row r="298" spans="1:3">
      <c r="A298" s="225" t="s">
        <v>95</v>
      </c>
      <c r="B298" s="215">
        <v>27</v>
      </c>
      <c r="C298" s="205"/>
    </row>
    <row r="299" spans="1:3">
      <c r="A299" s="224" t="s">
        <v>96</v>
      </c>
      <c r="B299" s="213">
        <v>4</v>
      </c>
      <c r="C299" s="205"/>
    </row>
    <row r="300" spans="1:3">
      <c r="A300" s="225" t="s">
        <v>97</v>
      </c>
      <c r="B300" s="215">
        <v>1</v>
      </c>
      <c r="C300" s="205"/>
    </row>
    <row r="301" spans="1:3" ht="30">
      <c r="A301" s="224" t="s">
        <v>98</v>
      </c>
      <c r="B301" s="213">
        <v>16</v>
      </c>
      <c r="C301" s="205"/>
    </row>
    <row r="302" spans="1:3">
      <c r="A302" s="225" t="s">
        <v>99</v>
      </c>
      <c r="B302" s="215">
        <v>0</v>
      </c>
      <c r="C302" s="205"/>
    </row>
    <row r="303" spans="1:3" ht="31.5">
      <c r="A303" s="228" t="s">
        <v>100</v>
      </c>
      <c r="B303" s="229">
        <f t="shared" ref="B303" si="12">B304+B305</f>
        <v>30</v>
      </c>
      <c r="C303" s="205"/>
    </row>
    <row r="304" spans="1:3" ht="30">
      <c r="A304" s="225" t="s">
        <v>101</v>
      </c>
      <c r="B304" s="215">
        <v>1</v>
      </c>
      <c r="C304" s="205"/>
    </row>
    <row r="305" spans="1:3">
      <c r="A305" s="224" t="s">
        <v>102</v>
      </c>
      <c r="B305" s="213">
        <v>29</v>
      </c>
      <c r="C305" s="205"/>
    </row>
    <row r="306" spans="1:3" ht="15.75">
      <c r="A306" s="226" t="s">
        <v>103</v>
      </c>
      <c r="B306" s="227">
        <f t="shared" ref="B306" si="13">B307+B308+B309+B310+B311+B312</f>
        <v>13</v>
      </c>
      <c r="C306" s="205"/>
    </row>
    <row r="307" spans="1:3">
      <c r="A307" s="224" t="s">
        <v>104</v>
      </c>
      <c r="B307" s="213">
        <v>1</v>
      </c>
      <c r="C307" s="205"/>
    </row>
    <row r="308" spans="1:3" ht="30">
      <c r="A308" s="225" t="s">
        <v>105</v>
      </c>
      <c r="B308" s="215">
        <v>2</v>
      </c>
      <c r="C308" s="205"/>
    </row>
    <row r="309" spans="1:3">
      <c r="A309" s="224" t="s">
        <v>106</v>
      </c>
      <c r="B309" s="213">
        <v>0</v>
      </c>
      <c r="C309" s="205"/>
    </row>
    <row r="310" spans="1:3">
      <c r="A310" s="225" t="s">
        <v>107</v>
      </c>
      <c r="B310" s="215">
        <v>1</v>
      </c>
      <c r="C310" s="205"/>
    </row>
    <row r="311" spans="1:3" ht="45">
      <c r="A311" s="224" t="s">
        <v>108</v>
      </c>
      <c r="B311" s="213">
        <v>6</v>
      </c>
      <c r="C311" s="205"/>
    </row>
    <row r="312" spans="1:3">
      <c r="A312" s="225" t="s">
        <v>109</v>
      </c>
      <c r="B312" s="215">
        <v>3</v>
      </c>
      <c r="C312" s="205"/>
    </row>
    <row r="313" spans="1:3" ht="15.75">
      <c r="A313" s="228" t="s">
        <v>110</v>
      </c>
      <c r="B313" s="229">
        <f t="shared" ref="B313" si="14">B314+B315</f>
        <v>7</v>
      </c>
      <c r="C313" s="205"/>
    </row>
    <row r="314" spans="1:3" ht="30">
      <c r="A314" s="225" t="s">
        <v>111</v>
      </c>
      <c r="B314" s="215">
        <v>7</v>
      </c>
      <c r="C314" s="205"/>
    </row>
    <row r="315" spans="1:3" ht="30">
      <c r="A315" s="224" t="s">
        <v>112</v>
      </c>
      <c r="B315" s="213"/>
      <c r="C315" s="205"/>
    </row>
    <row r="316" spans="1:3" ht="31.5">
      <c r="A316" s="226" t="s">
        <v>113</v>
      </c>
      <c r="B316" s="227">
        <f t="shared" ref="B316" si="15">B317</f>
        <v>57</v>
      </c>
      <c r="C316" s="205"/>
    </row>
    <row r="317" spans="1:3">
      <c r="A317" s="224" t="s">
        <v>114</v>
      </c>
      <c r="B317" s="213">
        <v>57</v>
      </c>
      <c r="C317" s="205"/>
    </row>
    <row r="318" spans="1:3" ht="31.5">
      <c r="A318" s="226" t="s">
        <v>115</v>
      </c>
      <c r="B318" s="227">
        <v>29</v>
      </c>
      <c r="C318" s="205"/>
    </row>
    <row r="319" spans="1:3" ht="31.5">
      <c r="A319" s="228" t="s">
        <v>116</v>
      </c>
      <c r="B319" s="229">
        <v>41</v>
      </c>
      <c r="C319" s="205"/>
    </row>
    <row r="320" spans="1:3" ht="31.5">
      <c r="A320" s="226" t="s">
        <v>117</v>
      </c>
      <c r="B320" s="227">
        <v>0</v>
      </c>
      <c r="C320" s="205"/>
    </row>
    <row r="321" spans="1:3" ht="15.75">
      <c r="A321" s="228" t="s">
        <v>118</v>
      </c>
      <c r="B321" s="229">
        <v>1</v>
      </c>
      <c r="C321" s="205"/>
    </row>
    <row r="322" spans="1:3" ht="31.5">
      <c r="A322" s="226" t="s">
        <v>119</v>
      </c>
      <c r="B322" s="227">
        <v>19</v>
      </c>
      <c r="C322" s="205"/>
    </row>
    <row r="323" spans="1:3" ht="31.5">
      <c r="A323" s="228" t="s">
        <v>120</v>
      </c>
      <c r="B323" s="229">
        <v>0</v>
      </c>
      <c r="C323" s="205"/>
    </row>
    <row r="324" spans="1:3" ht="16.5" thickBot="1">
      <c r="A324" s="231" t="s">
        <v>121</v>
      </c>
      <c r="B324" s="232">
        <v>2</v>
      </c>
      <c r="C324" s="205"/>
    </row>
    <row r="325" spans="1:3">
      <c r="A325" s="205"/>
      <c r="B325" s="205"/>
      <c r="C325" s="205"/>
    </row>
    <row r="326" spans="1:3" ht="15.75" thickBot="1">
      <c r="A326" s="205"/>
      <c r="B326" s="205"/>
      <c r="C326" s="205"/>
    </row>
    <row r="327" spans="1:3" ht="16.5" thickBot="1">
      <c r="A327" s="281" t="s">
        <v>166</v>
      </c>
      <c r="B327" s="282"/>
      <c r="C327" s="205"/>
    </row>
    <row r="328" spans="1:3" ht="16.5" thickBot="1">
      <c r="A328" s="246" t="s">
        <v>131</v>
      </c>
      <c r="B328" s="234">
        <f>B329+B338+B359+B361+B366+B367+B375+B381+B384+B391+B395+B397+B398+B399+B400+B401+B402+B403</f>
        <v>14362</v>
      </c>
      <c r="C328" s="205"/>
    </row>
    <row r="329" spans="1:3" ht="31.5">
      <c r="A329" s="245" t="s">
        <v>47</v>
      </c>
      <c r="B329" s="216">
        <v>826</v>
      </c>
      <c r="C329" s="205"/>
    </row>
    <row r="330" spans="1:3" ht="30">
      <c r="A330" s="224" t="s">
        <v>48</v>
      </c>
      <c r="B330" s="216">
        <v>745</v>
      </c>
      <c r="C330" s="205"/>
    </row>
    <row r="331" spans="1:3">
      <c r="A331" s="225" t="s">
        <v>49</v>
      </c>
      <c r="B331" s="216">
        <v>25</v>
      </c>
      <c r="C331" s="205"/>
    </row>
    <row r="332" spans="1:3">
      <c r="A332" s="224" t="s">
        <v>50</v>
      </c>
      <c r="B332" s="216">
        <v>56</v>
      </c>
      <c r="C332" s="205"/>
    </row>
    <row r="333" spans="1:3" ht="15.75">
      <c r="A333" s="226" t="s">
        <v>51</v>
      </c>
      <c r="B333" s="216">
        <v>1696</v>
      </c>
      <c r="C333" s="205"/>
    </row>
    <row r="334" spans="1:3">
      <c r="A334" s="224" t="s">
        <v>52</v>
      </c>
      <c r="B334" s="216">
        <v>881</v>
      </c>
      <c r="C334" s="205"/>
    </row>
    <row r="335" spans="1:3">
      <c r="A335" s="225" t="s">
        <v>53</v>
      </c>
      <c r="B335" s="216">
        <v>700</v>
      </c>
      <c r="C335" s="205"/>
    </row>
    <row r="336" spans="1:3">
      <c r="A336" s="224" t="s">
        <v>54</v>
      </c>
      <c r="B336" s="216">
        <v>115</v>
      </c>
      <c r="C336" s="205"/>
    </row>
    <row r="337" spans="1:3">
      <c r="A337" s="225" t="s">
        <v>55</v>
      </c>
      <c r="B337" s="216">
        <v>0</v>
      </c>
      <c r="C337" s="205"/>
    </row>
    <row r="338" spans="1:3" ht="15.75">
      <c r="A338" s="228" t="s">
        <v>56</v>
      </c>
      <c r="B338" s="216">
        <v>1587</v>
      </c>
      <c r="C338" s="205"/>
    </row>
    <row r="339" spans="1:3">
      <c r="A339" s="225" t="s">
        <v>57</v>
      </c>
      <c r="B339" s="216">
        <v>1021</v>
      </c>
      <c r="C339" s="205"/>
    </row>
    <row r="340" spans="1:3">
      <c r="A340" s="224" t="s">
        <v>58</v>
      </c>
      <c r="B340" s="216">
        <v>0</v>
      </c>
      <c r="C340" s="205"/>
    </row>
    <row r="341" spans="1:3">
      <c r="A341" s="225" t="s">
        <v>59</v>
      </c>
      <c r="B341" s="216"/>
      <c r="C341" s="205"/>
    </row>
    <row r="342" spans="1:3">
      <c r="A342" s="224" t="s">
        <v>60</v>
      </c>
      <c r="B342" s="216">
        <v>6</v>
      </c>
      <c r="C342" s="205"/>
    </row>
    <row r="343" spans="1:3">
      <c r="A343" s="225" t="s">
        <v>61</v>
      </c>
      <c r="B343" s="216"/>
      <c r="C343" s="205"/>
    </row>
    <row r="344" spans="1:3" ht="45">
      <c r="A344" s="224" t="s">
        <v>62</v>
      </c>
      <c r="B344" s="216">
        <v>37</v>
      </c>
      <c r="C344" s="205"/>
    </row>
    <row r="345" spans="1:3">
      <c r="A345" s="225" t="s">
        <v>63</v>
      </c>
      <c r="B345" s="216"/>
      <c r="C345" s="205"/>
    </row>
    <row r="346" spans="1:3" ht="30">
      <c r="A346" s="224" t="s">
        <v>64</v>
      </c>
      <c r="B346" s="216">
        <v>130</v>
      </c>
      <c r="C346" s="205"/>
    </row>
    <row r="347" spans="1:3">
      <c r="A347" s="225" t="s">
        <v>65</v>
      </c>
      <c r="B347" s="216">
        <v>0</v>
      </c>
      <c r="C347" s="205"/>
    </row>
    <row r="348" spans="1:3">
      <c r="A348" s="224" t="s">
        <v>66</v>
      </c>
      <c r="B348" s="216">
        <v>80</v>
      </c>
      <c r="C348" s="205"/>
    </row>
    <row r="349" spans="1:3">
      <c r="A349" s="225" t="s">
        <v>67</v>
      </c>
      <c r="B349" s="216">
        <v>81</v>
      </c>
      <c r="C349" s="205"/>
    </row>
    <row r="350" spans="1:3">
      <c r="A350" s="224" t="s">
        <v>68</v>
      </c>
      <c r="B350" s="216">
        <v>6</v>
      </c>
      <c r="C350" s="205"/>
    </row>
    <row r="351" spans="1:3" ht="30">
      <c r="A351" s="225" t="s">
        <v>69</v>
      </c>
      <c r="B351" s="216">
        <v>106</v>
      </c>
      <c r="C351" s="205"/>
    </row>
    <row r="352" spans="1:3" ht="30">
      <c r="A352" s="224" t="s">
        <v>70</v>
      </c>
      <c r="B352" s="216">
        <v>0</v>
      </c>
      <c r="C352" s="205"/>
    </row>
    <row r="353" spans="1:3" ht="30">
      <c r="A353" s="225" t="s">
        <v>71</v>
      </c>
      <c r="B353" s="216">
        <v>0</v>
      </c>
      <c r="C353" s="205"/>
    </row>
    <row r="354" spans="1:3">
      <c r="A354" s="224" t="s">
        <v>72</v>
      </c>
      <c r="B354" s="216">
        <v>0</v>
      </c>
      <c r="C354" s="205"/>
    </row>
    <row r="355" spans="1:3">
      <c r="A355" s="225" t="s">
        <v>73</v>
      </c>
      <c r="B355" s="216"/>
      <c r="C355" s="205"/>
    </row>
    <row r="356" spans="1:3">
      <c r="A356" s="224" t="s">
        <v>74</v>
      </c>
      <c r="B356" s="216">
        <v>0</v>
      </c>
      <c r="C356" s="205"/>
    </row>
    <row r="357" spans="1:3">
      <c r="A357" s="225" t="s">
        <v>75</v>
      </c>
      <c r="B357" s="216">
        <v>30</v>
      </c>
      <c r="C357" s="205"/>
    </row>
    <row r="358" spans="1:3" ht="31.5">
      <c r="A358" s="228" t="s">
        <v>76</v>
      </c>
      <c r="B358" s="216">
        <v>49</v>
      </c>
      <c r="C358" s="205"/>
    </row>
    <row r="359" spans="1:3">
      <c r="A359" s="225" t="s">
        <v>77</v>
      </c>
      <c r="B359" s="216">
        <v>892</v>
      </c>
      <c r="C359" s="205"/>
    </row>
    <row r="360" spans="1:3">
      <c r="A360" s="224" t="s">
        <v>78</v>
      </c>
      <c r="B360" s="216">
        <v>892</v>
      </c>
      <c r="C360" s="205"/>
    </row>
    <row r="361" spans="1:3" ht="30">
      <c r="A361" s="225" t="s">
        <v>79</v>
      </c>
      <c r="B361" s="216">
        <v>58</v>
      </c>
      <c r="C361" s="205"/>
    </row>
    <row r="362" spans="1:3" ht="47.25">
      <c r="A362" s="228" t="s">
        <v>80</v>
      </c>
      <c r="B362" s="216">
        <v>10</v>
      </c>
      <c r="C362" s="205"/>
    </row>
    <row r="363" spans="1:3">
      <c r="A363" s="225" t="s">
        <v>81</v>
      </c>
      <c r="B363" s="216">
        <v>48</v>
      </c>
      <c r="C363" s="205"/>
    </row>
    <row r="364" spans="1:3">
      <c r="A364" s="224" t="s">
        <v>82</v>
      </c>
      <c r="B364" s="216">
        <v>0</v>
      </c>
      <c r="C364" s="205"/>
    </row>
    <row r="365" spans="1:3" ht="30">
      <c r="A365" s="225" t="s">
        <v>83</v>
      </c>
      <c r="B365" s="216">
        <v>0</v>
      </c>
      <c r="C365" s="205"/>
    </row>
    <row r="366" spans="1:3" ht="30">
      <c r="A366" s="224" t="s">
        <v>84</v>
      </c>
      <c r="B366" s="216">
        <v>2024</v>
      </c>
      <c r="C366" s="205"/>
    </row>
    <row r="367" spans="1:3" ht="15.75">
      <c r="A367" s="226" t="s">
        <v>85</v>
      </c>
      <c r="B367" s="216">
        <v>2973</v>
      </c>
      <c r="C367" s="205"/>
    </row>
    <row r="368" spans="1:3" ht="31.5">
      <c r="A368" s="228" t="s">
        <v>86</v>
      </c>
      <c r="B368" s="216">
        <v>181</v>
      </c>
      <c r="C368" s="205"/>
    </row>
    <row r="369" spans="1:3" ht="30">
      <c r="A369" s="225" t="s">
        <v>87</v>
      </c>
      <c r="B369" s="216">
        <v>37</v>
      </c>
      <c r="C369" s="205"/>
    </row>
    <row r="370" spans="1:3">
      <c r="A370" s="224" t="s">
        <v>88</v>
      </c>
      <c r="B370" s="216">
        <v>107</v>
      </c>
      <c r="C370" s="205"/>
    </row>
    <row r="371" spans="1:3" ht="30">
      <c r="A371" s="225" t="s">
        <v>89</v>
      </c>
      <c r="B371" s="216">
        <v>37</v>
      </c>
      <c r="C371" s="205"/>
    </row>
    <row r="372" spans="1:3" ht="30">
      <c r="A372" s="224" t="s">
        <v>90</v>
      </c>
      <c r="B372" s="216"/>
      <c r="C372" s="205"/>
    </row>
    <row r="373" spans="1:3" ht="30">
      <c r="A373" s="225" t="s">
        <v>91</v>
      </c>
      <c r="B373" s="216">
        <v>856</v>
      </c>
      <c r="C373" s="205"/>
    </row>
    <row r="374" spans="1:3" ht="30">
      <c r="A374" s="224" t="s">
        <v>92</v>
      </c>
      <c r="B374" s="216">
        <v>1936</v>
      </c>
      <c r="C374" s="205"/>
    </row>
    <row r="375" spans="1:3" ht="30">
      <c r="A375" s="225" t="s">
        <v>93</v>
      </c>
      <c r="B375" s="216">
        <v>1084</v>
      </c>
      <c r="C375" s="205"/>
    </row>
    <row r="376" spans="1:3" ht="15.75">
      <c r="A376" s="228" t="s">
        <v>94</v>
      </c>
      <c r="B376" s="216">
        <v>614</v>
      </c>
      <c r="C376" s="205"/>
    </row>
    <row r="377" spans="1:3">
      <c r="A377" s="225" t="s">
        <v>95</v>
      </c>
      <c r="B377" s="216">
        <v>94</v>
      </c>
      <c r="C377" s="205"/>
    </row>
    <row r="378" spans="1:3">
      <c r="A378" s="224" t="s">
        <v>96</v>
      </c>
      <c r="B378" s="216">
        <v>63</v>
      </c>
      <c r="C378" s="205"/>
    </row>
    <row r="379" spans="1:3">
      <c r="A379" s="225" t="s">
        <v>97</v>
      </c>
      <c r="B379" s="216">
        <v>313</v>
      </c>
      <c r="C379" s="205"/>
    </row>
    <row r="380" spans="1:3" ht="30">
      <c r="A380" s="224" t="s">
        <v>98</v>
      </c>
      <c r="B380" s="216">
        <v>0</v>
      </c>
      <c r="C380" s="205"/>
    </row>
    <row r="381" spans="1:3">
      <c r="A381" s="225" t="s">
        <v>99</v>
      </c>
      <c r="B381" s="216">
        <v>800</v>
      </c>
      <c r="C381" s="205"/>
    </row>
    <row r="382" spans="1:3" ht="31.5">
      <c r="A382" s="228" t="s">
        <v>100</v>
      </c>
      <c r="B382" s="216">
        <v>101</v>
      </c>
      <c r="C382" s="205"/>
    </row>
    <row r="383" spans="1:3" ht="30">
      <c r="A383" s="225" t="s">
        <v>101</v>
      </c>
      <c r="B383" s="216">
        <v>699</v>
      </c>
      <c r="C383" s="205"/>
    </row>
    <row r="384" spans="1:3">
      <c r="A384" s="224" t="s">
        <v>102</v>
      </c>
      <c r="B384" s="216">
        <v>305</v>
      </c>
      <c r="C384" s="205"/>
    </row>
    <row r="385" spans="1:3" ht="15.75">
      <c r="A385" s="226" t="s">
        <v>103</v>
      </c>
      <c r="B385" s="216">
        <v>23</v>
      </c>
      <c r="C385" s="205"/>
    </row>
    <row r="386" spans="1:3">
      <c r="A386" s="224" t="s">
        <v>104</v>
      </c>
      <c r="B386" s="216">
        <v>30</v>
      </c>
      <c r="C386" s="205"/>
    </row>
    <row r="387" spans="1:3" ht="30">
      <c r="A387" s="225" t="s">
        <v>105</v>
      </c>
      <c r="B387" s="216">
        <v>0</v>
      </c>
      <c r="C387" s="205"/>
    </row>
    <row r="388" spans="1:3">
      <c r="A388" s="224" t="s">
        <v>106</v>
      </c>
      <c r="B388" s="216">
        <v>9</v>
      </c>
      <c r="C388" s="205"/>
    </row>
    <row r="389" spans="1:3">
      <c r="A389" s="225" t="s">
        <v>107</v>
      </c>
      <c r="B389" s="216">
        <v>125</v>
      </c>
      <c r="C389" s="205"/>
    </row>
    <row r="390" spans="1:3" ht="45">
      <c r="A390" s="224" t="s">
        <v>108</v>
      </c>
      <c r="B390" s="216">
        <v>118</v>
      </c>
      <c r="C390" s="205"/>
    </row>
    <row r="391" spans="1:3">
      <c r="A391" s="225" t="s">
        <v>109</v>
      </c>
      <c r="B391" s="216">
        <v>287</v>
      </c>
      <c r="C391" s="205"/>
    </row>
    <row r="392" spans="1:3" ht="15.75">
      <c r="A392" s="228" t="s">
        <v>110</v>
      </c>
      <c r="B392" s="216">
        <v>287</v>
      </c>
      <c r="C392" s="205"/>
    </row>
    <row r="393" spans="1:3" ht="30">
      <c r="A393" s="225" t="s">
        <v>111</v>
      </c>
      <c r="B393" s="216">
        <v>0</v>
      </c>
      <c r="C393" s="205"/>
    </row>
    <row r="394" spans="1:3" ht="30">
      <c r="A394" s="224" t="s">
        <v>112</v>
      </c>
      <c r="B394" s="216">
        <v>0</v>
      </c>
      <c r="C394" s="205"/>
    </row>
    <row r="395" spans="1:3" ht="31.5">
      <c r="A395" s="226" t="s">
        <v>113</v>
      </c>
      <c r="B395" s="216">
        <v>987</v>
      </c>
      <c r="C395" s="205"/>
    </row>
    <row r="396" spans="1:3">
      <c r="A396" s="224" t="s">
        <v>114</v>
      </c>
      <c r="B396" s="216">
        <v>987</v>
      </c>
      <c r="C396" s="205"/>
    </row>
    <row r="397" spans="1:3" ht="31.5">
      <c r="A397" s="226" t="s">
        <v>115</v>
      </c>
      <c r="B397" s="216">
        <v>633</v>
      </c>
      <c r="C397" s="205"/>
    </row>
    <row r="398" spans="1:3" ht="31.5">
      <c r="A398" s="228" t="s">
        <v>116</v>
      </c>
      <c r="B398" s="216">
        <v>1250</v>
      </c>
      <c r="C398" s="205"/>
    </row>
    <row r="399" spans="1:3" ht="31.5">
      <c r="A399" s="226" t="s">
        <v>117</v>
      </c>
      <c r="B399" s="216">
        <v>0</v>
      </c>
      <c r="C399" s="205"/>
    </row>
    <row r="400" spans="1:3" ht="15.75">
      <c r="A400" s="228" t="s">
        <v>118</v>
      </c>
      <c r="B400" s="216">
        <v>18</v>
      </c>
      <c r="C400" s="205"/>
    </row>
    <row r="401" spans="1:3" ht="31.5">
      <c r="A401" s="226" t="s">
        <v>119</v>
      </c>
      <c r="B401" s="216">
        <v>551</v>
      </c>
      <c r="C401" s="205"/>
    </row>
    <row r="402" spans="1:3" ht="31.5">
      <c r="A402" s="228" t="s">
        <v>120</v>
      </c>
      <c r="B402" s="216">
        <v>0</v>
      </c>
      <c r="C402" s="205"/>
    </row>
    <row r="403" spans="1:3" ht="16.5" thickBot="1">
      <c r="A403" s="231" t="s">
        <v>121</v>
      </c>
      <c r="B403" s="247">
        <v>87</v>
      </c>
      <c r="C403" s="205"/>
    </row>
    <row r="404" spans="1:3">
      <c r="A404" s="205"/>
      <c r="B404" s="205"/>
      <c r="C404" s="205"/>
    </row>
    <row r="405" spans="1:3">
      <c r="A405" s="205"/>
      <c r="B405" s="205"/>
      <c r="C405" s="205"/>
    </row>
    <row r="406" spans="1:3">
      <c r="A406" s="70"/>
      <c r="B406" s="70"/>
      <c r="C406" s="70"/>
    </row>
  </sheetData>
  <mergeCells count="12">
    <mergeCell ref="A248:B248"/>
    <mergeCell ref="A327:B327"/>
    <mergeCell ref="A1:B1"/>
    <mergeCell ref="A44:B44"/>
    <mergeCell ref="A45:B45"/>
    <mergeCell ref="A125:B125"/>
    <mergeCell ref="A124:B124"/>
    <mergeCell ref="A165:B165"/>
    <mergeCell ref="A166:B166"/>
    <mergeCell ref="A206:B206"/>
    <mergeCell ref="A207:B207"/>
    <mergeCell ref="A247:B247"/>
  </mergeCells>
  <pageMargins left="0.59027779102325395" right="0.59027779102325395" top="0.59027779102325395" bottom="0.59027779102325395" header="0.51180553436279297" footer="0.51180553436279297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2"/>
  <sheetViews>
    <sheetView topLeftCell="A10" workbookViewId="0">
      <selection activeCell="E10" sqref="E10"/>
    </sheetView>
  </sheetViews>
  <sheetFormatPr defaultColWidth="11.5703125" defaultRowHeight="15"/>
  <cols>
    <col min="1" max="1" width="77.28515625" customWidth="1"/>
    <col min="2" max="2" width="31.7109375" customWidth="1"/>
  </cols>
  <sheetData>
    <row r="1" spans="1:9" ht="33.75" customHeight="1" thickBot="1">
      <c r="A1" s="290" t="s">
        <v>171</v>
      </c>
      <c r="B1" s="291"/>
      <c r="C1" s="3"/>
      <c r="D1" s="3"/>
      <c r="E1" s="3"/>
      <c r="F1" s="3"/>
      <c r="G1" s="3"/>
      <c r="H1" s="3"/>
      <c r="I1" s="3"/>
    </row>
    <row r="2" spans="1:9" ht="15.75">
      <c r="A2" s="26" t="s">
        <v>45</v>
      </c>
      <c r="B2" s="313">
        <v>2023</v>
      </c>
    </row>
    <row r="3" spans="1:9" ht="15.75">
      <c r="A3" s="27" t="s">
        <v>123</v>
      </c>
      <c r="B3" s="314">
        <v>49480245</v>
      </c>
    </row>
    <row r="4" spans="1:9" ht="16.5" thickBot="1">
      <c r="A4" s="28" t="s">
        <v>124</v>
      </c>
      <c r="B4" s="315">
        <f t="shared" ref="B4" si="0">SUM(B6:B41)</f>
        <v>49480247</v>
      </c>
    </row>
    <row r="5" spans="1:9">
      <c r="A5" s="75" t="s">
        <v>125</v>
      </c>
      <c r="B5" s="65">
        <f>B3-B4</f>
        <v>-2</v>
      </c>
    </row>
    <row r="6" spans="1:9" ht="15.75">
      <c r="A6" s="67" t="s">
        <v>9</v>
      </c>
      <c r="B6" s="76"/>
    </row>
    <row r="7" spans="1:9" ht="15.75">
      <c r="A7" s="66" t="s">
        <v>10</v>
      </c>
      <c r="B7" s="77">
        <v>2522381</v>
      </c>
    </row>
    <row r="8" spans="1:9" ht="15.75">
      <c r="A8" s="67" t="s">
        <v>11</v>
      </c>
      <c r="B8" s="76"/>
    </row>
    <row r="9" spans="1:9" ht="15.75">
      <c r="A9" s="66" t="s">
        <v>12</v>
      </c>
      <c r="B9" s="77"/>
    </row>
    <row r="10" spans="1:9" ht="31.5">
      <c r="A10" s="67" t="s">
        <v>13</v>
      </c>
      <c r="B10" s="76"/>
    </row>
    <row r="11" spans="1:9" ht="15.75">
      <c r="A11" s="66" t="s">
        <v>14</v>
      </c>
      <c r="B11" s="77">
        <v>79837</v>
      </c>
    </row>
    <row r="12" spans="1:9" ht="15.75">
      <c r="A12" s="67" t="s">
        <v>15</v>
      </c>
      <c r="B12" s="76"/>
    </row>
    <row r="13" spans="1:9" ht="15.75">
      <c r="A13" s="66" t="s">
        <v>16</v>
      </c>
      <c r="B13" s="77">
        <v>1141341</v>
      </c>
    </row>
    <row r="14" spans="1:9" ht="15.75">
      <c r="A14" s="67" t="s">
        <v>17</v>
      </c>
      <c r="B14" s="76">
        <v>285</v>
      </c>
    </row>
    <row r="15" spans="1:9" ht="15.75">
      <c r="A15" s="66" t="s">
        <v>18</v>
      </c>
      <c r="B15" s="77"/>
    </row>
    <row r="16" spans="1:9" ht="15.75">
      <c r="A16" s="67" t="s">
        <v>19</v>
      </c>
      <c r="B16" s="76"/>
    </row>
    <row r="17" spans="1:2" ht="15.75">
      <c r="A17" s="66" t="s">
        <v>20</v>
      </c>
      <c r="B17" s="77"/>
    </row>
    <row r="18" spans="1:2" ht="15.75">
      <c r="A18" s="67" t="s">
        <v>21</v>
      </c>
      <c r="B18" s="76">
        <v>50817</v>
      </c>
    </row>
    <row r="19" spans="1:2" ht="15.75">
      <c r="A19" s="66" t="s">
        <v>22</v>
      </c>
      <c r="B19" s="77">
        <v>1742285</v>
      </c>
    </row>
    <row r="20" spans="1:2" ht="15.75">
      <c r="A20" s="67" t="s">
        <v>23</v>
      </c>
      <c r="B20" s="76">
        <v>76092</v>
      </c>
    </row>
    <row r="21" spans="1:2" ht="15.75">
      <c r="A21" s="66" t="s">
        <v>24</v>
      </c>
      <c r="B21" s="77">
        <v>2436305</v>
      </c>
    </row>
    <row r="22" spans="1:2" ht="15.75">
      <c r="A22" s="67" t="s">
        <v>25</v>
      </c>
      <c r="B22" s="76">
        <v>1386</v>
      </c>
    </row>
    <row r="23" spans="1:2" ht="15.75">
      <c r="A23" s="66" t="s">
        <v>26</v>
      </c>
      <c r="B23" s="77"/>
    </row>
    <row r="24" spans="1:2" ht="15.75">
      <c r="A24" s="67" t="s">
        <v>27</v>
      </c>
      <c r="B24" s="76">
        <v>1192782</v>
      </c>
    </row>
    <row r="25" spans="1:2" ht="15.75">
      <c r="A25" s="66" t="s">
        <v>28</v>
      </c>
      <c r="B25" s="77"/>
    </row>
    <row r="26" spans="1:2" ht="15.75">
      <c r="A26" s="67" t="s">
        <v>29</v>
      </c>
      <c r="B26" s="76"/>
    </row>
    <row r="27" spans="1:2" ht="15.75">
      <c r="A27" s="66" t="s">
        <v>30</v>
      </c>
      <c r="B27" s="77">
        <v>10847540</v>
      </c>
    </row>
    <row r="28" spans="1:2" ht="15.75">
      <c r="A28" s="67" t="s">
        <v>31</v>
      </c>
      <c r="B28" s="76">
        <v>90699</v>
      </c>
    </row>
    <row r="29" spans="1:2" ht="15.75">
      <c r="A29" s="66" t="s">
        <v>32</v>
      </c>
      <c r="B29" s="77"/>
    </row>
    <row r="30" spans="1:2" ht="15.75">
      <c r="A30" s="67" t="s">
        <v>33</v>
      </c>
      <c r="B30" s="76"/>
    </row>
    <row r="31" spans="1:2" ht="15.75">
      <c r="A31" s="66" t="s">
        <v>34</v>
      </c>
      <c r="B31" s="77"/>
    </row>
    <row r="32" spans="1:2" ht="15.75">
      <c r="A32" s="67" t="s">
        <v>35</v>
      </c>
      <c r="B32" s="76">
        <v>462617</v>
      </c>
    </row>
    <row r="33" spans="1:10" ht="15.75">
      <c r="A33" s="66" t="s">
        <v>36</v>
      </c>
      <c r="B33" s="77">
        <v>3149877</v>
      </c>
    </row>
    <row r="34" spans="1:10" ht="15.75">
      <c r="A34" s="67" t="s">
        <v>37</v>
      </c>
      <c r="B34" s="76"/>
    </row>
    <row r="35" spans="1:10" ht="15.75">
      <c r="A35" s="66" t="s">
        <v>38</v>
      </c>
      <c r="B35" s="77">
        <v>3382586</v>
      </c>
    </row>
    <row r="36" spans="1:10" ht="15.75">
      <c r="A36" s="67" t="s">
        <v>39</v>
      </c>
      <c r="B36" s="76">
        <v>4279887</v>
      </c>
    </row>
    <row r="37" spans="1:10" ht="15.75">
      <c r="A37" s="66" t="s">
        <v>40</v>
      </c>
      <c r="B37" s="77">
        <v>198930</v>
      </c>
    </row>
    <row r="38" spans="1:10" ht="15.75">
      <c r="A38" s="67" t="s">
        <v>41</v>
      </c>
      <c r="B38" s="76">
        <v>320807</v>
      </c>
    </row>
    <row r="39" spans="1:10" ht="15.75">
      <c r="A39" s="66" t="s">
        <v>42</v>
      </c>
      <c r="B39" s="77"/>
    </row>
    <row r="40" spans="1:10" ht="15.75">
      <c r="A40" s="67" t="s">
        <v>43</v>
      </c>
      <c r="B40" s="76">
        <v>17503793</v>
      </c>
    </row>
    <row r="41" spans="1:10" ht="16.5" thickBot="1">
      <c r="A41" s="68" t="s">
        <v>44</v>
      </c>
      <c r="B41" s="78"/>
    </row>
    <row r="42" spans="1:10" ht="15.75">
      <c r="A42" s="79"/>
      <c r="B42" s="80"/>
      <c r="C42" s="6"/>
    </row>
    <row r="43" spans="1:10" ht="15.75" thickBot="1">
      <c r="A43" s="70"/>
      <c r="B43" s="70"/>
    </row>
    <row r="44" spans="1:10" ht="43.5" customHeight="1" thickBot="1">
      <c r="A44" s="290" t="s">
        <v>172</v>
      </c>
      <c r="B44" s="273"/>
      <c r="C44" s="3"/>
      <c r="D44" s="3"/>
      <c r="E44" s="3"/>
      <c r="F44" s="3"/>
      <c r="G44" s="3"/>
      <c r="H44" s="3"/>
      <c r="I44" s="3"/>
      <c r="J44" s="3"/>
    </row>
    <row r="45" spans="1:10" ht="16.5" thickBot="1">
      <c r="A45" s="248" t="s">
        <v>166</v>
      </c>
      <c r="B45" s="274"/>
    </row>
    <row r="46" spans="1:10" ht="16.5" thickBot="1">
      <c r="A46" s="81" t="s">
        <v>46</v>
      </c>
      <c r="B46" s="45">
        <v>49480245</v>
      </c>
    </row>
    <row r="47" spans="1:10" ht="31.5">
      <c r="A47" s="82" t="s">
        <v>47</v>
      </c>
      <c r="B47" s="83"/>
    </row>
    <row r="48" spans="1:10" ht="31.5">
      <c r="A48" s="84" t="s">
        <v>48</v>
      </c>
      <c r="B48" s="77"/>
    </row>
    <row r="49" spans="1:2" ht="15.75">
      <c r="A49" s="85" t="s">
        <v>49</v>
      </c>
      <c r="B49" s="76"/>
    </row>
    <row r="50" spans="1:2" ht="15.75">
      <c r="A50" s="84" t="s">
        <v>50</v>
      </c>
      <c r="B50" s="77"/>
    </row>
    <row r="51" spans="1:2" ht="15.75">
      <c r="A51" s="86" t="s">
        <v>51</v>
      </c>
      <c r="B51" s="87">
        <v>24761908</v>
      </c>
    </row>
    <row r="52" spans="1:2" ht="15.75">
      <c r="A52" s="84" t="s">
        <v>52</v>
      </c>
      <c r="B52" s="77"/>
    </row>
    <row r="53" spans="1:2" ht="15.75">
      <c r="A53" s="85" t="s">
        <v>53</v>
      </c>
      <c r="B53" s="76">
        <v>21606790</v>
      </c>
    </row>
    <row r="54" spans="1:2" ht="15.75">
      <c r="A54" s="84" t="s">
        <v>54</v>
      </c>
      <c r="B54" s="77"/>
    </row>
    <row r="55" spans="1:2" ht="15.75">
      <c r="A55" s="85" t="s">
        <v>55</v>
      </c>
      <c r="B55" s="76"/>
    </row>
    <row r="56" spans="1:2" ht="15.75">
      <c r="A56" s="88" t="s">
        <v>56</v>
      </c>
      <c r="B56" s="89">
        <v>5510077</v>
      </c>
    </row>
    <row r="57" spans="1:2" ht="15.75">
      <c r="A57" s="85" t="s">
        <v>57</v>
      </c>
      <c r="B57" s="76">
        <v>3822613</v>
      </c>
    </row>
    <row r="58" spans="1:2" ht="15.75">
      <c r="A58" s="84" t="s">
        <v>58</v>
      </c>
      <c r="B58" s="77"/>
    </row>
    <row r="59" spans="1:2" ht="15.75">
      <c r="A59" s="85" t="s">
        <v>59</v>
      </c>
      <c r="B59" s="76"/>
    </row>
    <row r="60" spans="1:2" ht="15.75">
      <c r="A60" s="84" t="s">
        <v>60</v>
      </c>
      <c r="B60" s="77"/>
    </row>
    <row r="61" spans="1:2" ht="15.75">
      <c r="A61" s="85" t="s">
        <v>61</v>
      </c>
      <c r="B61" s="76"/>
    </row>
    <row r="62" spans="1:2" ht="47.25">
      <c r="A62" s="84" t="s">
        <v>62</v>
      </c>
      <c r="B62" s="77"/>
    </row>
    <row r="63" spans="1:2" ht="15.75">
      <c r="A63" s="85" t="s">
        <v>63</v>
      </c>
      <c r="B63" s="76"/>
    </row>
    <row r="64" spans="1:2" ht="31.5">
      <c r="A64" s="84" t="s">
        <v>64</v>
      </c>
      <c r="B64" s="77"/>
    </row>
    <row r="65" spans="1:2" ht="15.75">
      <c r="A65" s="85" t="s">
        <v>65</v>
      </c>
      <c r="B65" s="76"/>
    </row>
    <row r="66" spans="1:2" ht="15.75">
      <c r="A66" s="84" t="s">
        <v>66</v>
      </c>
      <c r="B66" s="77"/>
    </row>
    <row r="67" spans="1:2" ht="15.75">
      <c r="A67" s="85" t="s">
        <v>67</v>
      </c>
      <c r="B67" s="76"/>
    </row>
    <row r="68" spans="1:2" ht="15.75">
      <c r="A68" s="84" t="s">
        <v>68</v>
      </c>
      <c r="B68" s="77"/>
    </row>
    <row r="69" spans="1:2" ht="31.5">
      <c r="A69" s="85" t="s">
        <v>69</v>
      </c>
      <c r="B69" s="76"/>
    </row>
    <row r="70" spans="1:2" ht="31.5">
      <c r="A70" s="84" t="s">
        <v>70</v>
      </c>
      <c r="B70" s="77"/>
    </row>
    <row r="71" spans="1:2" ht="15.75">
      <c r="A71" s="85" t="s">
        <v>71</v>
      </c>
      <c r="B71" s="76"/>
    </row>
    <row r="72" spans="1:2" ht="15.75">
      <c r="A72" s="84" t="s">
        <v>72</v>
      </c>
      <c r="B72" s="77"/>
    </row>
    <row r="73" spans="1:2" ht="15.75">
      <c r="A73" s="85" t="s">
        <v>73</v>
      </c>
      <c r="B73" s="76"/>
    </row>
    <row r="74" spans="1:2" ht="15.75">
      <c r="A74" s="84" t="s">
        <v>74</v>
      </c>
      <c r="B74" s="77"/>
    </row>
    <row r="75" spans="1:2" ht="15.75">
      <c r="A75" s="85" t="s">
        <v>75</v>
      </c>
      <c r="B75" s="76"/>
    </row>
    <row r="76" spans="1:2" ht="31.5">
      <c r="A76" s="88" t="s">
        <v>76</v>
      </c>
      <c r="B76" s="89"/>
    </row>
    <row r="77" spans="1:2" ht="15.75">
      <c r="A77" s="85" t="s">
        <v>77</v>
      </c>
      <c r="B77" s="76"/>
    </row>
    <row r="78" spans="1:2" ht="15.75">
      <c r="A78" s="84" t="s">
        <v>78</v>
      </c>
      <c r="B78" s="77"/>
    </row>
    <row r="79" spans="1:2" ht="31.5">
      <c r="A79" s="85" t="s">
        <v>79</v>
      </c>
      <c r="B79" s="76"/>
    </row>
    <row r="80" spans="1:2" ht="47.25">
      <c r="A80" s="88" t="s">
        <v>80</v>
      </c>
      <c r="B80" s="89">
        <v>1155810</v>
      </c>
    </row>
    <row r="81" spans="1:2" ht="15.75">
      <c r="A81" s="85" t="s">
        <v>81</v>
      </c>
      <c r="B81" s="76"/>
    </row>
    <row r="82" spans="1:2" ht="15.75">
      <c r="A82" s="84" t="s">
        <v>82</v>
      </c>
      <c r="B82" s="77"/>
    </row>
    <row r="83" spans="1:2" ht="15.75">
      <c r="A83" s="85" t="s">
        <v>83</v>
      </c>
      <c r="B83" s="76">
        <v>1155810</v>
      </c>
    </row>
    <row r="84" spans="1:2" ht="31.5">
      <c r="A84" s="84" t="s">
        <v>84</v>
      </c>
      <c r="B84" s="77"/>
    </row>
    <row r="85" spans="1:2" ht="15.75">
      <c r="A85" s="86" t="s">
        <v>85</v>
      </c>
      <c r="B85" s="87">
        <v>3268599</v>
      </c>
    </row>
    <row r="86" spans="1:2" ht="31.5">
      <c r="A86" s="88" t="s">
        <v>86</v>
      </c>
      <c r="B86" s="89">
        <v>8015829</v>
      </c>
    </row>
    <row r="87" spans="1:2" ht="31.5">
      <c r="A87" s="85" t="s">
        <v>87</v>
      </c>
      <c r="B87" s="76"/>
    </row>
    <row r="88" spans="1:2" ht="15.75">
      <c r="A88" s="84" t="s">
        <v>88</v>
      </c>
      <c r="B88" s="77"/>
    </row>
    <row r="89" spans="1:2" ht="15.75">
      <c r="A89" s="85" t="s">
        <v>89</v>
      </c>
      <c r="B89" s="76"/>
    </row>
    <row r="90" spans="1:2" ht="15.75">
      <c r="A90" s="84" t="s">
        <v>90</v>
      </c>
      <c r="B90" s="77"/>
    </row>
    <row r="91" spans="1:2" ht="31.5">
      <c r="A91" s="85" t="s">
        <v>91</v>
      </c>
      <c r="B91" s="76"/>
    </row>
    <row r="92" spans="1:2" ht="31.5">
      <c r="A92" s="84" t="s">
        <v>92</v>
      </c>
      <c r="B92" s="77">
        <v>4386334</v>
      </c>
    </row>
    <row r="93" spans="1:2" ht="31.5">
      <c r="A93" s="85" t="s">
        <v>93</v>
      </c>
      <c r="B93" s="76">
        <v>2510223</v>
      </c>
    </row>
    <row r="94" spans="1:2" ht="15.75">
      <c r="A94" s="88" t="s">
        <v>94</v>
      </c>
      <c r="B94" s="89">
        <v>3189691</v>
      </c>
    </row>
    <row r="95" spans="1:2" ht="15.75">
      <c r="A95" s="85" t="s">
        <v>95</v>
      </c>
      <c r="B95" s="76"/>
    </row>
    <row r="96" spans="1:2" ht="15.75">
      <c r="A96" s="84" t="s">
        <v>96</v>
      </c>
      <c r="B96" s="77"/>
    </row>
    <row r="97" spans="1:2" ht="15.75">
      <c r="A97" s="85" t="s">
        <v>97</v>
      </c>
      <c r="B97" s="76"/>
    </row>
    <row r="98" spans="1:2" ht="15.75">
      <c r="A98" s="84" t="s">
        <v>98</v>
      </c>
      <c r="B98" s="77">
        <v>2454237</v>
      </c>
    </row>
    <row r="99" spans="1:2" ht="15.75">
      <c r="A99" s="85" t="s">
        <v>99</v>
      </c>
      <c r="B99" s="76"/>
    </row>
    <row r="100" spans="1:2" ht="31.5">
      <c r="A100" s="88" t="s">
        <v>100</v>
      </c>
      <c r="B100" s="89">
        <v>694153</v>
      </c>
    </row>
    <row r="101" spans="1:2" ht="15.75">
      <c r="A101" s="85" t="s">
        <v>101</v>
      </c>
      <c r="B101" s="76"/>
    </row>
    <row r="102" spans="1:2" ht="15.75">
      <c r="A102" s="84" t="s">
        <v>102</v>
      </c>
      <c r="B102" s="77">
        <v>694153</v>
      </c>
    </row>
    <row r="103" spans="1:2" ht="15.75">
      <c r="A103" s="86" t="s">
        <v>103</v>
      </c>
      <c r="B103" s="87"/>
    </row>
    <row r="104" spans="1:2" ht="15.75">
      <c r="A104" s="84" t="s">
        <v>104</v>
      </c>
      <c r="B104" s="77"/>
    </row>
    <row r="105" spans="1:2" ht="31.5">
      <c r="A105" s="85" t="s">
        <v>105</v>
      </c>
      <c r="B105" s="76"/>
    </row>
    <row r="106" spans="1:2" ht="15.75">
      <c r="A106" s="84" t="s">
        <v>106</v>
      </c>
      <c r="B106" s="77"/>
    </row>
    <row r="107" spans="1:2" ht="15.75">
      <c r="A107" s="85" t="s">
        <v>107</v>
      </c>
      <c r="B107" s="76"/>
    </row>
    <row r="108" spans="1:2" ht="47.25">
      <c r="A108" s="84" t="s">
        <v>108</v>
      </c>
      <c r="B108" s="77"/>
    </row>
    <row r="109" spans="1:2" ht="15.75">
      <c r="A109" s="85" t="s">
        <v>109</v>
      </c>
      <c r="B109" s="76"/>
    </row>
    <row r="110" spans="1:2" ht="15.75">
      <c r="A110" s="88" t="s">
        <v>110</v>
      </c>
      <c r="B110" s="89"/>
    </row>
    <row r="111" spans="1:2" ht="31.5">
      <c r="A111" s="85" t="s">
        <v>111</v>
      </c>
      <c r="B111" s="76"/>
    </row>
    <row r="112" spans="1:2" ht="31.5">
      <c r="A112" s="84" t="s">
        <v>112</v>
      </c>
      <c r="B112" s="77"/>
    </row>
    <row r="113" spans="1:10" ht="31.5">
      <c r="A113" s="86" t="s">
        <v>113</v>
      </c>
      <c r="B113" s="87"/>
    </row>
    <row r="114" spans="1:10" ht="15.75">
      <c r="A114" s="84" t="s">
        <v>114</v>
      </c>
      <c r="B114" s="77"/>
    </row>
    <row r="115" spans="1:10" ht="31.5">
      <c r="A115" s="86" t="s">
        <v>115</v>
      </c>
      <c r="B115" s="87"/>
    </row>
    <row r="116" spans="1:10" ht="31.5">
      <c r="A116" s="88" t="s">
        <v>116</v>
      </c>
      <c r="B116" s="89">
        <v>167429</v>
      </c>
    </row>
    <row r="117" spans="1:10" ht="31.5">
      <c r="A117" s="86" t="s">
        <v>117</v>
      </c>
      <c r="B117" s="87"/>
    </row>
    <row r="118" spans="1:10" ht="15.75">
      <c r="A118" s="88" t="s">
        <v>118</v>
      </c>
      <c r="B118" s="89"/>
    </row>
    <row r="119" spans="1:10" ht="31.5">
      <c r="A119" s="86" t="s">
        <v>119</v>
      </c>
      <c r="B119" s="87"/>
    </row>
    <row r="120" spans="1:10" ht="31.5">
      <c r="A120" s="88" t="s">
        <v>120</v>
      </c>
      <c r="B120" s="89"/>
    </row>
    <row r="121" spans="1:10" ht="16.5" thickBot="1">
      <c r="A121" s="90" t="s">
        <v>121</v>
      </c>
      <c r="B121" s="91"/>
    </row>
    <row r="122" spans="1:10" ht="15.75">
      <c r="A122" s="92"/>
      <c r="B122" s="92"/>
      <c r="C122" s="3"/>
      <c r="D122" s="3"/>
      <c r="E122" s="3"/>
      <c r="F122" s="3"/>
      <c r="G122" s="3"/>
      <c r="H122" s="3"/>
      <c r="I122" s="3"/>
      <c r="J122" s="3"/>
    </row>
    <row r="123" spans="1:10" ht="16.5" thickBot="1">
      <c r="A123" s="92"/>
      <c r="B123" s="92"/>
      <c r="C123" s="3"/>
      <c r="D123" s="3"/>
      <c r="E123" s="3"/>
      <c r="F123" s="3"/>
      <c r="G123" s="3"/>
      <c r="H123" s="3"/>
      <c r="I123" s="3"/>
      <c r="J123" s="3"/>
    </row>
    <row r="124" spans="1:10" ht="32.25" customHeight="1" thickBot="1">
      <c r="A124" s="275" t="s">
        <v>173</v>
      </c>
      <c r="B124" s="276"/>
      <c r="C124" s="35"/>
      <c r="D124" s="35"/>
      <c r="E124" s="35"/>
      <c r="F124" s="35"/>
      <c r="G124" s="35"/>
      <c r="H124" s="35"/>
      <c r="I124" s="35"/>
      <c r="J124" s="35"/>
    </row>
    <row r="125" spans="1:10" ht="16.5" thickBot="1">
      <c r="A125" s="248" t="s">
        <v>166</v>
      </c>
      <c r="B125" s="274"/>
    </row>
    <row r="126" spans="1:10" ht="15.75">
      <c r="A126" s="93" t="s">
        <v>8</v>
      </c>
      <c r="B126" s="94">
        <v>5152</v>
      </c>
    </row>
    <row r="127" spans="1:10" ht="15.75">
      <c r="A127" s="85" t="s">
        <v>9</v>
      </c>
      <c r="B127" s="76">
        <v>0</v>
      </c>
    </row>
    <row r="128" spans="1:10" ht="15.75">
      <c r="A128" s="84" t="s">
        <v>10</v>
      </c>
      <c r="B128" s="77">
        <v>243</v>
      </c>
    </row>
    <row r="129" spans="1:2" ht="15.75">
      <c r="A129" s="85" t="s">
        <v>11</v>
      </c>
      <c r="B129" s="76">
        <v>0</v>
      </c>
    </row>
    <row r="130" spans="1:2" ht="15.75">
      <c r="A130" s="84" t="s">
        <v>12</v>
      </c>
      <c r="B130" s="77"/>
    </row>
    <row r="131" spans="1:2" ht="31.5">
      <c r="A131" s="85" t="s">
        <v>13</v>
      </c>
      <c r="B131" s="95"/>
    </row>
    <row r="132" spans="1:2" ht="15.75">
      <c r="A132" s="84" t="s">
        <v>14</v>
      </c>
      <c r="B132" s="96"/>
    </row>
    <row r="133" spans="1:2" ht="15.75">
      <c r="A133" s="85" t="s">
        <v>15</v>
      </c>
      <c r="B133" s="76"/>
    </row>
    <row r="134" spans="1:2" ht="15.75">
      <c r="A134" s="84" t="s">
        <v>16</v>
      </c>
      <c r="B134" s="96"/>
    </row>
    <row r="135" spans="1:2" ht="15.75">
      <c r="A135" s="85" t="s">
        <v>17</v>
      </c>
      <c r="B135" s="76"/>
    </row>
    <row r="136" spans="1:2" ht="15.75">
      <c r="A136" s="84" t="s">
        <v>18</v>
      </c>
      <c r="B136" s="77"/>
    </row>
    <row r="137" spans="1:2" ht="15.75">
      <c r="A137" s="85" t="s">
        <v>19</v>
      </c>
      <c r="B137" s="76"/>
    </row>
    <row r="138" spans="1:2" ht="15.75">
      <c r="A138" s="84" t="s">
        <v>20</v>
      </c>
      <c r="B138" s="77"/>
    </row>
    <row r="139" spans="1:2" ht="15.75">
      <c r="A139" s="85" t="s">
        <v>21</v>
      </c>
      <c r="B139" s="95"/>
    </row>
    <row r="140" spans="1:2" ht="15.75">
      <c r="A140" s="84" t="s">
        <v>22</v>
      </c>
      <c r="B140" s="77">
        <v>360</v>
      </c>
    </row>
    <row r="141" spans="1:2" ht="15.75">
      <c r="A141" s="85" t="s">
        <v>23</v>
      </c>
      <c r="B141" s="95"/>
    </row>
    <row r="142" spans="1:2" ht="15.75">
      <c r="A142" s="84" t="s">
        <v>24</v>
      </c>
      <c r="B142" s="77">
        <v>432</v>
      </c>
    </row>
    <row r="143" spans="1:2" ht="15.75">
      <c r="A143" s="85" t="s">
        <v>25</v>
      </c>
      <c r="B143" s="95"/>
    </row>
    <row r="144" spans="1:2" ht="15.75">
      <c r="A144" s="84" t="s">
        <v>26</v>
      </c>
      <c r="B144" s="77"/>
    </row>
    <row r="145" spans="1:2" ht="15.75">
      <c r="A145" s="85" t="s">
        <v>27</v>
      </c>
      <c r="B145" s="76">
        <v>304</v>
      </c>
    </row>
    <row r="146" spans="1:2" ht="15.75">
      <c r="A146" s="84" t="s">
        <v>28</v>
      </c>
      <c r="B146" s="77"/>
    </row>
    <row r="147" spans="1:2" ht="15.75">
      <c r="A147" s="85" t="s">
        <v>29</v>
      </c>
      <c r="B147" s="76"/>
    </row>
    <row r="148" spans="1:2" ht="15.75">
      <c r="A148" s="84" t="s">
        <v>30</v>
      </c>
      <c r="B148" s="96"/>
    </row>
    <row r="149" spans="1:2" ht="15.75">
      <c r="A149" s="85" t="s">
        <v>31</v>
      </c>
      <c r="B149" s="95"/>
    </row>
    <row r="150" spans="1:2" ht="15.75">
      <c r="A150" s="84" t="s">
        <v>32</v>
      </c>
      <c r="B150" s="77"/>
    </row>
    <row r="151" spans="1:2" ht="15.75">
      <c r="A151" s="85" t="s">
        <v>33</v>
      </c>
      <c r="B151" s="76"/>
    </row>
    <row r="152" spans="1:2" ht="15.75">
      <c r="A152" s="84" t="s">
        <v>34</v>
      </c>
      <c r="B152" s="77"/>
    </row>
    <row r="153" spans="1:2" ht="15.75">
      <c r="A153" s="85" t="s">
        <v>35</v>
      </c>
      <c r="B153" s="95"/>
    </row>
    <row r="154" spans="1:2" ht="15.75">
      <c r="A154" s="84" t="s">
        <v>36</v>
      </c>
      <c r="B154" s="77">
        <v>678</v>
      </c>
    </row>
    <row r="155" spans="1:2" ht="15.75">
      <c r="A155" s="85" t="s">
        <v>37</v>
      </c>
      <c r="B155" s="76"/>
    </row>
    <row r="156" spans="1:2" ht="15.75">
      <c r="A156" s="84" t="s">
        <v>38</v>
      </c>
      <c r="B156" s="96"/>
    </row>
    <row r="157" spans="1:2" ht="15.75">
      <c r="A157" s="85" t="s">
        <v>39</v>
      </c>
      <c r="B157" s="95"/>
    </row>
    <row r="158" spans="1:2" ht="15.75">
      <c r="A158" s="84" t="s">
        <v>40</v>
      </c>
      <c r="B158" s="96"/>
    </row>
    <row r="159" spans="1:2" ht="15.75">
      <c r="A159" s="85" t="s">
        <v>41</v>
      </c>
      <c r="B159" s="95"/>
    </row>
    <row r="160" spans="1:2" ht="15.75">
      <c r="A160" s="84" t="s">
        <v>42</v>
      </c>
      <c r="B160" s="77"/>
    </row>
    <row r="161" spans="1:10" ht="15.75">
      <c r="A161" s="85" t="s">
        <v>43</v>
      </c>
      <c r="B161" s="76">
        <v>1549</v>
      </c>
    </row>
    <row r="162" spans="1:10" ht="16.5" thickBot="1">
      <c r="A162" s="97" t="s">
        <v>44</v>
      </c>
      <c r="B162" s="78"/>
    </row>
    <row r="163" spans="1:10" ht="15.75">
      <c r="A163" s="92"/>
      <c r="B163" s="92"/>
      <c r="C163" s="3"/>
      <c r="D163" s="3"/>
      <c r="E163" s="3"/>
      <c r="F163" s="3"/>
      <c r="G163" s="3"/>
      <c r="H163" s="3"/>
      <c r="I163" s="3"/>
      <c r="J163" s="3"/>
    </row>
    <row r="164" spans="1:10" ht="16.5" thickBot="1">
      <c r="A164" s="92"/>
      <c r="B164" s="92"/>
      <c r="C164" s="3"/>
      <c r="D164" s="3"/>
      <c r="E164" s="3"/>
      <c r="F164" s="3"/>
      <c r="G164" s="3"/>
      <c r="H164" s="3"/>
      <c r="I164" s="3"/>
      <c r="J164" s="3"/>
    </row>
    <row r="165" spans="1:10" ht="63" customHeight="1" thickBot="1">
      <c r="A165" s="275" t="s">
        <v>189</v>
      </c>
      <c r="B165" s="279"/>
      <c r="C165" s="8"/>
      <c r="D165" s="8"/>
      <c r="E165" s="8"/>
      <c r="F165" s="8"/>
      <c r="G165" s="8"/>
      <c r="H165" s="8"/>
      <c r="I165" s="8"/>
      <c r="J165" s="8"/>
    </row>
    <row r="166" spans="1:10" ht="16.5" thickBot="1">
      <c r="A166" s="277" t="s">
        <v>166</v>
      </c>
      <c r="B166" s="278"/>
    </row>
    <row r="167" spans="1:10" ht="16.5" thickBot="1">
      <c r="A167" s="98" t="s">
        <v>8</v>
      </c>
      <c r="B167" s="45">
        <v>113258.7</v>
      </c>
    </row>
    <row r="168" spans="1:10" ht="15.75">
      <c r="A168" s="99" t="s">
        <v>9</v>
      </c>
      <c r="B168" s="100"/>
    </row>
    <row r="169" spans="1:10" ht="15.75">
      <c r="A169" s="84" t="s">
        <v>10</v>
      </c>
      <c r="B169" s="77">
        <v>102359.7</v>
      </c>
    </row>
    <row r="170" spans="1:10" ht="15.75">
      <c r="A170" s="85" t="s">
        <v>11</v>
      </c>
      <c r="B170" s="76"/>
    </row>
    <row r="171" spans="1:10" ht="15.75">
      <c r="A171" s="84" t="s">
        <v>12</v>
      </c>
      <c r="B171" s="77"/>
    </row>
    <row r="172" spans="1:10" ht="31.5">
      <c r="A172" s="85" t="s">
        <v>13</v>
      </c>
      <c r="B172" s="95" t="s">
        <v>128</v>
      </c>
    </row>
    <row r="173" spans="1:10" ht="15.75">
      <c r="A173" s="84" t="s">
        <v>14</v>
      </c>
      <c r="B173" s="96" t="s">
        <v>128</v>
      </c>
    </row>
    <row r="174" spans="1:10" ht="15.75">
      <c r="A174" s="85" t="s">
        <v>15</v>
      </c>
      <c r="B174" s="76"/>
    </row>
    <row r="175" spans="1:10" ht="15.75">
      <c r="A175" s="84" t="s">
        <v>16</v>
      </c>
      <c r="B175" s="96" t="s">
        <v>128</v>
      </c>
    </row>
    <row r="176" spans="1:10" ht="15.75">
      <c r="A176" s="85" t="s">
        <v>17</v>
      </c>
      <c r="B176" s="76"/>
    </row>
    <row r="177" spans="1:2" ht="15.75">
      <c r="A177" s="84" t="s">
        <v>18</v>
      </c>
      <c r="B177" s="77"/>
    </row>
    <row r="178" spans="1:2" ht="15.75">
      <c r="A178" s="85" t="s">
        <v>19</v>
      </c>
      <c r="B178" s="76"/>
    </row>
    <row r="179" spans="1:2" ht="15.75">
      <c r="A179" s="84" t="s">
        <v>20</v>
      </c>
      <c r="B179" s="77"/>
    </row>
    <row r="180" spans="1:2" ht="15.75">
      <c r="A180" s="85" t="s">
        <v>21</v>
      </c>
      <c r="B180" s="95" t="s">
        <v>128</v>
      </c>
    </row>
    <row r="181" spans="1:2" ht="15.75">
      <c r="A181" s="84" t="s">
        <v>22</v>
      </c>
      <c r="B181" s="77">
        <v>73382.100000000006</v>
      </c>
    </row>
    <row r="182" spans="1:2" ht="15.75">
      <c r="A182" s="85" t="s">
        <v>23</v>
      </c>
      <c r="B182" s="95" t="s">
        <v>128</v>
      </c>
    </row>
    <row r="183" spans="1:2" ht="15.75">
      <c r="A183" s="84" t="s">
        <v>24</v>
      </c>
      <c r="B183" s="77">
        <v>110109.3</v>
      </c>
    </row>
    <row r="184" spans="1:2" ht="15.75">
      <c r="A184" s="85" t="s">
        <v>25</v>
      </c>
      <c r="B184" s="95" t="s">
        <v>128</v>
      </c>
    </row>
    <row r="185" spans="1:2" ht="15.75">
      <c r="A185" s="84" t="s">
        <v>26</v>
      </c>
      <c r="B185" s="77"/>
    </row>
    <row r="186" spans="1:2" ht="15.75">
      <c r="A186" s="85" t="s">
        <v>27</v>
      </c>
      <c r="B186" s="76">
        <v>110420.9</v>
      </c>
    </row>
    <row r="187" spans="1:2" ht="15.75">
      <c r="A187" s="84" t="s">
        <v>28</v>
      </c>
      <c r="B187" s="77"/>
    </row>
    <row r="188" spans="1:2" ht="15.75">
      <c r="A188" s="85" t="s">
        <v>29</v>
      </c>
      <c r="B188" s="76"/>
    </row>
    <row r="189" spans="1:2" ht="15.75">
      <c r="A189" s="84" t="s">
        <v>30</v>
      </c>
      <c r="B189" s="96" t="s">
        <v>128</v>
      </c>
    </row>
    <row r="190" spans="1:2" ht="15.75">
      <c r="A190" s="85" t="s">
        <v>31</v>
      </c>
      <c r="B190" s="95" t="s">
        <v>128</v>
      </c>
    </row>
    <row r="191" spans="1:2" ht="15.75">
      <c r="A191" s="84" t="s">
        <v>32</v>
      </c>
      <c r="B191" s="77"/>
    </row>
    <row r="192" spans="1:2" ht="15.75">
      <c r="A192" s="85" t="s">
        <v>33</v>
      </c>
      <c r="B192" s="76"/>
    </row>
    <row r="193" spans="1:10" ht="15.75">
      <c r="A193" s="84" t="s">
        <v>34</v>
      </c>
      <c r="B193" s="77"/>
    </row>
    <row r="194" spans="1:10" ht="15.75">
      <c r="A194" s="85" t="s">
        <v>35</v>
      </c>
      <c r="B194" s="95" t="s">
        <v>128</v>
      </c>
    </row>
    <row r="195" spans="1:10" ht="15.75">
      <c r="A195" s="84" t="s">
        <v>36</v>
      </c>
      <c r="B195" s="77">
        <v>114215.3</v>
      </c>
    </row>
    <row r="196" spans="1:10" ht="15.75">
      <c r="A196" s="85" t="s">
        <v>37</v>
      </c>
      <c r="B196" s="76"/>
    </row>
    <row r="197" spans="1:10" ht="15.75">
      <c r="A197" s="84" t="s">
        <v>38</v>
      </c>
      <c r="B197" s="96" t="s">
        <v>128</v>
      </c>
    </row>
    <row r="198" spans="1:10" ht="15.75">
      <c r="A198" s="85" t="s">
        <v>39</v>
      </c>
      <c r="B198" s="95" t="s">
        <v>128</v>
      </c>
    </row>
    <row r="199" spans="1:10" ht="15.75">
      <c r="A199" s="84" t="s">
        <v>40</v>
      </c>
      <c r="B199" s="96" t="s">
        <v>128</v>
      </c>
    </row>
    <row r="200" spans="1:10" ht="15.75">
      <c r="A200" s="85" t="s">
        <v>41</v>
      </c>
      <c r="B200" s="95" t="s">
        <v>128</v>
      </c>
    </row>
    <row r="201" spans="1:10" ht="15.75">
      <c r="A201" s="84" t="s">
        <v>42</v>
      </c>
      <c r="B201" s="77"/>
    </row>
    <row r="202" spans="1:10" ht="15.75">
      <c r="A202" s="85" t="s">
        <v>43</v>
      </c>
      <c r="B202" s="76">
        <v>88911.4</v>
      </c>
    </row>
    <row r="203" spans="1:10" ht="16.5" thickBot="1">
      <c r="A203" s="97" t="s">
        <v>44</v>
      </c>
      <c r="B203" s="78"/>
    </row>
    <row r="204" spans="1:10" ht="15.75">
      <c r="A204" s="101"/>
      <c r="B204" s="102"/>
      <c r="C204" s="4"/>
    </row>
    <row r="205" spans="1:10" ht="16.5" thickBot="1">
      <c r="A205" s="103"/>
      <c r="B205" s="104"/>
      <c r="C205" s="4"/>
    </row>
    <row r="206" spans="1:10" ht="41.25" customHeight="1" thickBot="1">
      <c r="A206" s="275" t="s">
        <v>174</v>
      </c>
      <c r="B206" s="279"/>
      <c r="C206" s="8"/>
      <c r="D206" s="8"/>
      <c r="E206" s="8"/>
      <c r="F206" s="8"/>
      <c r="G206" s="8"/>
      <c r="H206" s="8"/>
      <c r="I206" s="8"/>
      <c r="J206" s="8"/>
    </row>
    <row r="207" spans="1:10" ht="16.5" thickBot="1">
      <c r="A207" s="277" t="s">
        <v>166</v>
      </c>
      <c r="B207" s="278"/>
    </row>
    <row r="208" spans="1:10" ht="16.5" thickBot="1">
      <c r="A208" s="81" t="s">
        <v>8</v>
      </c>
      <c r="B208" s="45">
        <f t="shared" ref="B208" si="1">SUM(B209:B244)</f>
        <v>44</v>
      </c>
    </row>
    <row r="209" spans="1:2" ht="15.75">
      <c r="A209" s="105" t="s">
        <v>9</v>
      </c>
      <c r="B209" s="100"/>
    </row>
    <row r="210" spans="1:2" ht="15.75">
      <c r="A210" s="106" t="s">
        <v>10</v>
      </c>
      <c r="B210" s="77">
        <v>3</v>
      </c>
    </row>
    <row r="211" spans="1:2" ht="15.75">
      <c r="A211" s="107" t="s">
        <v>11</v>
      </c>
      <c r="B211" s="76"/>
    </row>
    <row r="212" spans="1:2" ht="15.75">
      <c r="A212" s="106" t="s">
        <v>12</v>
      </c>
      <c r="B212" s="77"/>
    </row>
    <row r="213" spans="1:2" ht="31.5">
      <c r="A213" s="107" t="s">
        <v>13</v>
      </c>
      <c r="B213" s="76"/>
    </row>
    <row r="214" spans="1:2" ht="15.75">
      <c r="A214" s="106" t="s">
        <v>14</v>
      </c>
      <c r="B214" s="77">
        <v>1</v>
      </c>
    </row>
    <row r="215" spans="1:2" ht="15.75">
      <c r="A215" s="107" t="s">
        <v>15</v>
      </c>
      <c r="B215" s="76"/>
    </row>
    <row r="216" spans="1:2" ht="15.75">
      <c r="A216" s="106" t="s">
        <v>16</v>
      </c>
      <c r="B216" s="77">
        <v>2</v>
      </c>
    </row>
    <row r="217" spans="1:2" ht="15.75">
      <c r="A217" s="107" t="s">
        <v>17</v>
      </c>
      <c r="B217" s="76"/>
    </row>
    <row r="218" spans="1:2" ht="15.75">
      <c r="A218" s="106" t="s">
        <v>18</v>
      </c>
      <c r="B218" s="77"/>
    </row>
    <row r="219" spans="1:2" ht="15.75">
      <c r="A219" s="107" t="s">
        <v>19</v>
      </c>
      <c r="B219" s="76"/>
    </row>
    <row r="220" spans="1:2" ht="15.75">
      <c r="A220" s="106" t="s">
        <v>20</v>
      </c>
      <c r="B220" s="77"/>
    </row>
    <row r="221" spans="1:2" ht="15.75">
      <c r="A221" s="107" t="s">
        <v>21</v>
      </c>
      <c r="B221" s="76"/>
    </row>
    <row r="222" spans="1:2" ht="15.75">
      <c r="A222" s="106" t="s">
        <v>22</v>
      </c>
      <c r="B222" s="77">
        <v>1</v>
      </c>
    </row>
    <row r="223" spans="1:2" ht="15.75">
      <c r="A223" s="107" t="s">
        <v>23</v>
      </c>
      <c r="B223" s="76">
        <v>1</v>
      </c>
    </row>
    <row r="224" spans="1:2" ht="15.75">
      <c r="A224" s="106" t="s">
        <v>24</v>
      </c>
      <c r="B224" s="77">
        <v>1</v>
      </c>
    </row>
    <row r="225" spans="1:2" ht="15.75">
      <c r="A225" s="107" t="s">
        <v>25</v>
      </c>
      <c r="B225" s="76"/>
    </row>
    <row r="226" spans="1:2" ht="15.75">
      <c r="A226" s="106" t="s">
        <v>26</v>
      </c>
      <c r="B226" s="77"/>
    </row>
    <row r="227" spans="1:2" ht="15.75">
      <c r="A227" s="107" t="s">
        <v>27</v>
      </c>
      <c r="B227" s="76">
        <v>5</v>
      </c>
    </row>
    <row r="228" spans="1:2" ht="15.75">
      <c r="A228" s="106" t="s">
        <v>28</v>
      </c>
      <c r="B228" s="77"/>
    </row>
    <row r="229" spans="1:2" ht="15.75">
      <c r="A229" s="107" t="s">
        <v>29</v>
      </c>
      <c r="B229" s="76"/>
    </row>
    <row r="230" spans="1:2" ht="15.75">
      <c r="A230" s="106" t="s">
        <v>30</v>
      </c>
      <c r="B230" s="77">
        <v>2</v>
      </c>
    </row>
    <row r="231" spans="1:2" ht="15.75">
      <c r="A231" s="107" t="s">
        <v>31</v>
      </c>
      <c r="B231" s="76"/>
    </row>
    <row r="232" spans="1:2" ht="15.75">
      <c r="A232" s="106" t="s">
        <v>32</v>
      </c>
      <c r="B232" s="77"/>
    </row>
    <row r="233" spans="1:2" ht="15.75">
      <c r="A233" s="107" t="s">
        <v>33</v>
      </c>
      <c r="B233" s="76"/>
    </row>
    <row r="234" spans="1:2" ht="15.75">
      <c r="A234" s="106" t="s">
        <v>34</v>
      </c>
      <c r="B234" s="77"/>
    </row>
    <row r="235" spans="1:2" ht="15.75">
      <c r="A235" s="107" t="s">
        <v>35</v>
      </c>
      <c r="B235" s="76">
        <v>1</v>
      </c>
    </row>
    <row r="236" spans="1:2" ht="15.75">
      <c r="A236" s="106" t="s">
        <v>36</v>
      </c>
      <c r="B236" s="77">
        <v>2</v>
      </c>
    </row>
    <row r="237" spans="1:2" ht="15.75">
      <c r="A237" s="107" t="s">
        <v>37</v>
      </c>
      <c r="B237" s="76"/>
    </row>
    <row r="238" spans="1:2" ht="15.75">
      <c r="A238" s="106" t="s">
        <v>38</v>
      </c>
      <c r="B238" s="77">
        <v>2</v>
      </c>
    </row>
    <row r="239" spans="1:2" ht="15.75">
      <c r="A239" s="107" t="s">
        <v>39</v>
      </c>
      <c r="B239" s="76">
        <v>1</v>
      </c>
    </row>
    <row r="240" spans="1:2" ht="15.75">
      <c r="A240" s="106" t="s">
        <v>40</v>
      </c>
      <c r="B240" s="77">
        <v>1</v>
      </c>
    </row>
    <row r="241" spans="1:10" ht="15.75">
      <c r="A241" s="107" t="s">
        <v>41</v>
      </c>
      <c r="B241" s="76">
        <v>1</v>
      </c>
    </row>
    <row r="242" spans="1:10" ht="15.75">
      <c r="A242" s="106" t="s">
        <v>42</v>
      </c>
      <c r="B242" s="96"/>
    </row>
    <row r="243" spans="1:10" ht="15.75">
      <c r="A243" s="107" t="s">
        <v>43</v>
      </c>
      <c r="B243" s="108">
        <v>20</v>
      </c>
    </row>
    <row r="244" spans="1:10" ht="16.5" thickBot="1">
      <c r="A244" s="109" t="s">
        <v>44</v>
      </c>
      <c r="B244" s="110"/>
    </row>
    <row r="245" spans="1:10" ht="15.75">
      <c r="A245" s="111"/>
      <c r="B245" s="80"/>
      <c r="C245" s="6"/>
      <c r="D245" s="3"/>
      <c r="E245" s="3"/>
      <c r="F245" s="3"/>
      <c r="G245" s="3"/>
      <c r="H245" s="3"/>
      <c r="I245" s="3"/>
      <c r="J245" s="3"/>
    </row>
    <row r="246" spans="1:10" ht="16.5" thickBot="1">
      <c r="A246" s="112"/>
      <c r="B246" s="113"/>
      <c r="C246" s="6"/>
      <c r="D246" s="3"/>
      <c r="E246" s="3"/>
      <c r="F246" s="3"/>
      <c r="G246" s="3"/>
      <c r="H246" s="3"/>
      <c r="I246" s="3"/>
      <c r="J246" s="3"/>
    </row>
    <row r="247" spans="1:10" ht="36.75" customHeight="1" thickBot="1">
      <c r="A247" s="275" t="s">
        <v>175</v>
      </c>
      <c r="B247" s="279"/>
      <c r="C247" s="8"/>
      <c r="D247" s="8"/>
      <c r="E247" s="8"/>
      <c r="F247" s="8"/>
      <c r="G247" s="8"/>
      <c r="H247" s="8"/>
      <c r="I247" s="8"/>
      <c r="J247" s="8"/>
    </row>
    <row r="248" spans="1:10" ht="16.5" thickBot="1">
      <c r="A248" s="277" t="s">
        <v>166</v>
      </c>
      <c r="B248" s="278"/>
    </row>
    <row r="249" spans="1:10" ht="16.5" thickBot="1">
      <c r="A249" s="98" t="s">
        <v>46</v>
      </c>
      <c r="B249" s="45">
        <f t="shared" ref="B249" si="2">B250+B254+B259+B279+B283+B288+B289+B297+B303+B306+B313+B316+B318+B319+B320+B321+B322+B323+B324</f>
        <v>44</v>
      </c>
    </row>
    <row r="250" spans="1:10" ht="31.5">
      <c r="A250" s="114" t="s">
        <v>47</v>
      </c>
      <c r="B250" s="83">
        <f t="shared" ref="B250" si="3">B251+B252+B253</f>
        <v>2</v>
      </c>
    </row>
    <row r="251" spans="1:10" ht="31.5">
      <c r="A251" s="84" t="s">
        <v>48</v>
      </c>
      <c r="B251" s="77">
        <v>1</v>
      </c>
    </row>
    <row r="252" spans="1:10" ht="15.75">
      <c r="A252" s="85" t="s">
        <v>49</v>
      </c>
      <c r="B252" s="76"/>
    </row>
    <row r="253" spans="1:10" ht="15.75">
      <c r="A253" s="84" t="s">
        <v>50</v>
      </c>
      <c r="B253" s="77">
        <v>1</v>
      </c>
    </row>
    <row r="254" spans="1:10" ht="15.75">
      <c r="A254" s="86" t="s">
        <v>51</v>
      </c>
      <c r="B254" s="87">
        <f t="shared" ref="B254" si="4">SUM(B255:B258)</f>
        <v>10</v>
      </c>
    </row>
    <row r="255" spans="1:10" ht="15.75">
      <c r="A255" s="84" t="s">
        <v>52</v>
      </c>
      <c r="B255" s="77"/>
    </row>
    <row r="256" spans="1:10" ht="15.75">
      <c r="A256" s="85" t="s">
        <v>53</v>
      </c>
      <c r="B256" s="76"/>
    </row>
    <row r="257" spans="1:2" ht="15.75">
      <c r="A257" s="84" t="s">
        <v>54</v>
      </c>
      <c r="B257" s="77">
        <v>9</v>
      </c>
    </row>
    <row r="258" spans="1:2" ht="15.75">
      <c r="A258" s="85" t="s">
        <v>55</v>
      </c>
      <c r="B258" s="76">
        <v>1</v>
      </c>
    </row>
    <row r="259" spans="1:2" ht="15.75">
      <c r="A259" s="88" t="s">
        <v>56</v>
      </c>
      <c r="B259" s="89">
        <f t="shared" ref="B259" si="5">SUM(B260:B278)</f>
        <v>5</v>
      </c>
    </row>
    <row r="260" spans="1:2" ht="15.75">
      <c r="A260" s="85" t="s">
        <v>57</v>
      </c>
      <c r="B260" s="76">
        <v>3</v>
      </c>
    </row>
    <row r="261" spans="1:2" ht="15.75">
      <c r="A261" s="84" t="s">
        <v>58</v>
      </c>
      <c r="B261" s="77"/>
    </row>
    <row r="262" spans="1:2" ht="15.75">
      <c r="A262" s="85" t="s">
        <v>59</v>
      </c>
      <c r="B262" s="95"/>
    </row>
    <row r="263" spans="1:2" ht="15.75">
      <c r="A263" s="84" t="s">
        <v>60</v>
      </c>
      <c r="B263" s="77"/>
    </row>
    <row r="264" spans="1:2" ht="15.75">
      <c r="A264" s="85" t="s">
        <v>61</v>
      </c>
      <c r="B264" s="95"/>
    </row>
    <row r="265" spans="1:2" ht="47.25">
      <c r="A265" s="84" t="s">
        <v>62</v>
      </c>
      <c r="B265" s="77">
        <v>1</v>
      </c>
    </row>
    <row r="266" spans="1:2" ht="15.75">
      <c r="A266" s="85" t="s">
        <v>63</v>
      </c>
      <c r="B266" s="95"/>
    </row>
    <row r="267" spans="1:2" ht="31.5">
      <c r="A267" s="84" t="s">
        <v>64</v>
      </c>
      <c r="B267" s="77"/>
    </row>
    <row r="268" spans="1:2" ht="15.75">
      <c r="A268" s="85" t="s">
        <v>65</v>
      </c>
      <c r="B268" s="76">
        <v>1</v>
      </c>
    </row>
    <row r="269" spans="1:2" ht="15.75">
      <c r="A269" s="84" t="s">
        <v>66</v>
      </c>
      <c r="B269" s="77"/>
    </row>
    <row r="270" spans="1:2" ht="15.75">
      <c r="A270" s="85" t="s">
        <v>67</v>
      </c>
      <c r="B270" s="76"/>
    </row>
    <row r="271" spans="1:2" ht="15.75">
      <c r="A271" s="84" t="s">
        <v>68</v>
      </c>
      <c r="B271" s="77"/>
    </row>
    <row r="272" spans="1:2" ht="31.5">
      <c r="A272" s="85" t="s">
        <v>69</v>
      </c>
      <c r="B272" s="76"/>
    </row>
    <row r="273" spans="1:2" ht="31.5">
      <c r="A273" s="84" t="s">
        <v>70</v>
      </c>
      <c r="B273" s="77"/>
    </row>
    <row r="274" spans="1:2" ht="15.75">
      <c r="A274" s="85" t="s">
        <v>71</v>
      </c>
      <c r="B274" s="95"/>
    </row>
    <row r="275" spans="1:2" ht="15.75">
      <c r="A275" s="84" t="s">
        <v>72</v>
      </c>
      <c r="B275" s="77"/>
    </row>
    <row r="276" spans="1:2" ht="15.75">
      <c r="A276" s="85" t="s">
        <v>73</v>
      </c>
      <c r="B276" s="76"/>
    </row>
    <row r="277" spans="1:2" ht="15.75">
      <c r="A277" s="84" t="s">
        <v>74</v>
      </c>
      <c r="B277" s="77"/>
    </row>
    <row r="278" spans="1:2" ht="15.75">
      <c r="A278" s="85" t="s">
        <v>75</v>
      </c>
      <c r="B278" s="76"/>
    </row>
    <row r="279" spans="1:2" ht="31.5">
      <c r="A279" s="88" t="s">
        <v>76</v>
      </c>
      <c r="B279" s="89">
        <f t="shared" ref="B279" si="6">SUM(B280:B282)</f>
        <v>2</v>
      </c>
    </row>
    <row r="280" spans="1:2" ht="15.75">
      <c r="A280" s="85" t="s">
        <v>77</v>
      </c>
      <c r="B280" s="76"/>
    </row>
    <row r="281" spans="1:2" ht="15.75">
      <c r="A281" s="84" t="s">
        <v>78</v>
      </c>
      <c r="B281" s="77"/>
    </row>
    <row r="282" spans="1:2" ht="31.5">
      <c r="A282" s="85" t="s">
        <v>79</v>
      </c>
      <c r="B282" s="76">
        <v>2</v>
      </c>
    </row>
    <row r="283" spans="1:2" ht="47.25">
      <c r="A283" s="88" t="s">
        <v>80</v>
      </c>
      <c r="B283" s="89">
        <f t="shared" ref="B283" si="7">SUM(B284:B287)</f>
        <v>0</v>
      </c>
    </row>
    <row r="284" spans="1:2" ht="15.75">
      <c r="A284" s="85" t="s">
        <v>81</v>
      </c>
      <c r="B284" s="76"/>
    </row>
    <row r="285" spans="1:2" ht="15.75">
      <c r="A285" s="84" t="s">
        <v>82</v>
      </c>
      <c r="B285" s="77"/>
    </row>
    <row r="286" spans="1:2" ht="15.75">
      <c r="A286" s="85" t="s">
        <v>83</v>
      </c>
      <c r="B286" s="76"/>
    </row>
    <row r="287" spans="1:2" ht="31.5">
      <c r="A287" s="84" t="s">
        <v>84</v>
      </c>
      <c r="B287" s="77"/>
    </row>
    <row r="288" spans="1:2" ht="15.75">
      <c r="A288" s="86" t="s">
        <v>85</v>
      </c>
      <c r="B288" s="87">
        <v>4</v>
      </c>
    </row>
    <row r="289" spans="1:2" ht="31.5">
      <c r="A289" s="88" t="s">
        <v>86</v>
      </c>
      <c r="B289" s="89">
        <f t="shared" ref="B289" si="8">B290+B295+B296</f>
        <v>11</v>
      </c>
    </row>
    <row r="290" spans="1:2" ht="31.5">
      <c r="A290" s="85" t="s">
        <v>87</v>
      </c>
      <c r="B290" s="76">
        <f>B291+B292+B293</f>
        <v>2</v>
      </c>
    </row>
    <row r="291" spans="1:2" ht="15.75">
      <c r="A291" s="84" t="s">
        <v>88</v>
      </c>
      <c r="B291" s="77">
        <v>2</v>
      </c>
    </row>
    <row r="292" spans="1:2" ht="15.75">
      <c r="A292" s="85" t="s">
        <v>89</v>
      </c>
      <c r="B292" s="76"/>
    </row>
    <row r="293" spans="1:2" ht="15.75">
      <c r="A293" s="84" t="s">
        <v>90</v>
      </c>
      <c r="B293" s="77"/>
    </row>
    <row r="294" spans="1:2" ht="31.5">
      <c r="A294" s="85" t="s">
        <v>91</v>
      </c>
      <c r="B294" s="95"/>
    </row>
    <row r="295" spans="1:2" ht="31.5">
      <c r="A295" s="84" t="s">
        <v>92</v>
      </c>
      <c r="B295" s="77">
        <v>4</v>
      </c>
    </row>
    <row r="296" spans="1:2" ht="31.5">
      <c r="A296" s="85" t="s">
        <v>93</v>
      </c>
      <c r="B296" s="76">
        <v>5</v>
      </c>
    </row>
    <row r="297" spans="1:2" ht="15.75">
      <c r="A297" s="88" t="s">
        <v>94</v>
      </c>
      <c r="B297" s="89">
        <f t="shared" ref="B297" si="9">B298+B299+B300+B301+B302</f>
        <v>6</v>
      </c>
    </row>
    <row r="298" spans="1:2" ht="15.75">
      <c r="A298" s="85" t="s">
        <v>95</v>
      </c>
      <c r="B298" s="76">
        <v>1</v>
      </c>
    </row>
    <row r="299" spans="1:2" ht="15.75">
      <c r="A299" s="84" t="s">
        <v>96</v>
      </c>
      <c r="B299" s="77">
        <v>1</v>
      </c>
    </row>
    <row r="300" spans="1:2" ht="15.75">
      <c r="A300" s="85" t="s">
        <v>97</v>
      </c>
      <c r="B300" s="76">
        <v>1</v>
      </c>
    </row>
    <row r="301" spans="1:2" ht="15.75">
      <c r="A301" s="84" t="s">
        <v>98</v>
      </c>
      <c r="B301" s="77">
        <v>3</v>
      </c>
    </row>
    <row r="302" spans="1:2" ht="15.75">
      <c r="A302" s="85" t="s">
        <v>99</v>
      </c>
      <c r="B302" s="76"/>
    </row>
    <row r="303" spans="1:2" ht="31.5">
      <c r="A303" s="88" t="s">
        <v>100</v>
      </c>
      <c r="B303" s="89">
        <f t="shared" ref="B303" si="10">B304+B305</f>
        <v>0</v>
      </c>
    </row>
    <row r="304" spans="1:2" ht="15.75">
      <c r="A304" s="85" t="s">
        <v>101</v>
      </c>
      <c r="B304" s="76"/>
    </row>
    <row r="305" spans="1:2" ht="15.75">
      <c r="A305" s="84" t="s">
        <v>102</v>
      </c>
      <c r="B305" s="77"/>
    </row>
    <row r="306" spans="1:2" ht="15.75">
      <c r="A306" s="86" t="s">
        <v>103</v>
      </c>
      <c r="B306" s="87">
        <f t="shared" ref="B306" si="11">B307+B308+B309+B310+B311+B312</f>
        <v>0</v>
      </c>
    </row>
    <row r="307" spans="1:2" ht="15.75">
      <c r="A307" s="84" t="s">
        <v>104</v>
      </c>
      <c r="B307" s="77"/>
    </row>
    <row r="308" spans="1:2" ht="31.5">
      <c r="A308" s="85" t="s">
        <v>105</v>
      </c>
      <c r="B308" s="76"/>
    </row>
    <row r="309" spans="1:2" ht="15.75">
      <c r="A309" s="84" t="s">
        <v>106</v>
      </c>
      <c r="B309" s="77"/>
    </row>
    <row r="310" spans="1:2" ht="15.75">
      <c r="A310" s="85" t="s">
        <v>107</v>
      </c>
      <c r="B310" s="76"/>
    </row>
    <row r="311" spans="1:2" ht="47.25">
      <c r="A311" s="84" t="s">
        <v>108</v>
      </c>
      <c r="B311" s="77"/>
    </row>
    <row r="312" spans="1:2" ht="15.75">
      <c r="A312" s="85" t="s">
        <v>109</v>
      </c>
      <c r="B312" s="76"/>
    </row>
    <row r="313" spans="1:2" ht="15.75">
      <c r="A313" s="88" t="s">
        <v>110</v>
      </c>
      <c r="B313" s="89">
        <f t="shared" ref="B313" si="12">B314+B315</f>
        <v>1</v>
      </c>
    </row>
    <row r="314" spans="1:2" ht="31.5">
      <c r="A314" s="85" t="s">
        <v>111</v>
      </c>
      <c r="B314" s="76">
        <v>1</v>
      </c>
    </row>
    <row r="315" spans="1:2" ht="31.5">
      <c r="A315" s="84" t="s">
        <v>112</v>
      </c>
      <c r="B315" s="77"/>
    </row>
    <row r="316" spans="1:2" ht="31.5">
      <c r="A316" s="86" t="s">
        <v>113</v>
      </c>
      <c r="B316" s="87">
        <f t="shared" ref="B316" si="13">B317</f>
        <v>1</v>
      </c>
    </row>
    <row r="317" spans="1:2" ht="15.75">
      <c r="A317" s="84" t="s">
        <v>114</v>
      </c>
      <c r="B317" s="77">
        <v>1</v>
      </c>
    </row>
    <row r="318" spans="1:2" ht="31.5">
      <c r="A318" s="86" t="s">
        <v>115</v>
      </c>
      <c r="B318" s="87">
        <v>2</v>
      </c>
    </row>
    <row r="319" spans="1:2" ht="31.5">
      <c r="A319" s="88" t="s">
        <v>116</v>
      </c>
      <c r="B319" s="89"/>
    </row>
    <row r="320" spans="1:2" ht="31.5">
      <c r="A320" s="86" t="s">
        <v>117</v>
      </c>
      <c r="B320" s="87"/>
    </row>
    <row r="321" spans="1:2" ht="15.75">
      <c r="A321" s="88" t="s">
        <v>118</v>
      </c>
      <c r="B321" s="89"/>
    </row>
    <row r="322" spans="1:2" ht="31.5">
      <c r="A322" s="86" t="s">
        <v>119</v>
      </c>
      <c r="B322" s="87"/>
    </row>
    <row r="323" spans="1:2" ht="31.5">
      <c r="A323" s="88" t="s">
        <v>120</v>
      </c>
      <c r="B323" s="89"/>
    </row>
    <row r="324" spans="1:2" ht="16.5" thickBot="1">
      <c r="A324" s="90" t="s">
        <v>121</v>
      </c>
      <c r="B324" s="91"/>
    </row>
    <row r="325" spans="1:2">
      <c r="A325" s="70"/>
      <c r="B325" s="70"/>
    </row>
    <row r="326" spans="1:2" ht="15.75" thickBot="1">
      <c r="A326" s="70"/>
      <c r="B326" s="70"/>
    </row>
    <row r="327" spans="1:2" ht="16.5" thickBot="1">
      <c r="A327" s="248">
        <v>2023</v>
      </c>
      <c r="B327" s="274"/>
    </row>
    <row r="328" spans="1:2" ht="16.5" thickBot="1">
      <c r="A328" s="24" t="s">
        <v>131</v>
      </c>
      <c r="B328" s="36">
        <f>B329+B338+B359+B361+B366+B367+B375+B381+B384+B391+B395+B397+B398+B399+B400+B401+B402+B403</f>
        <v>2525</v>
      </c>
    </row>
    <row r="329" spans="1:2" ht="31.5">
      <c r="A329" s="114" t="s">
        <v>47</v>
      </c>
      <c r="B329" s="65">
        <v>271</v>
      </c>
    </row>
    <row r="330" spans="1:2" ht="31.5">
      <c r="A330" s="84" t="s">
        <v>48</v>
      </c>
      <c r="B330" s="65"/>
    </row>
    <row r="331" spans="1:2" ht="15.75">
      <c r="A331" s="85" t="s">
        <v>49</v>
      </c>
      <c r="B331" s="65"/>
    </row>
    <row r="332" spans="1:2" ht="15.75">
      <c r="A332" s="84" t="s">
        <v>50</v>
      </c>
      <c r="B332" s="65"/>
    </row>
    <row r="333" spans="1:2" ht="15.75">
      <c r="A333" s="86" t="s">
        <v>51</v>
      </c>
      <c r="B333" s="65">
        <v>1415</v>
      </c>
    </row>
    <row r="334" spans="1:2" ht="15.75">
      <c r="A334" s="84" t="s">
        <v>52</v>
      </c>
      <c r="B334" s="65"/>
    </row>
    <row r="335" spans="1:2" ht="15.75">
      <c r="A335" s="85" t="s">
        <v>53</v>
      </c>
      <c r="B335" s="65">
        <v>1300</v>
      </c>
    </row>
    <row r="336" spans="1:2" ht="15.75">
      <c r="A336" s="84" t="s">
        <v>54</v>
      </c>
      <c r="B336" s="65"/>
    </row>
    <row r="337" spans="1:2" ht="15.75">
      <c r="A337" s="85" t="s">
        <v>55</v>
      </c>
      <c r="B337" s="65"/>
    </row>
    <row r="338" spans="1:2" ht="15.75">
      <c r="A338" s="88" t="s">
        <v>56</v>
      </c>
      <c r="B338" s="65">
        <v>722</v>
      </c>
    </row>
    <row r="339" spans="1:2" ht="15.75">
      <c r="A339" s="85" t="s">
        <v>57</v>
      </c>
      <c r="B339" s="65">
        <v>546</v>
      </c>
    </row>
    <row r="340" spans="1:2" ht="15.75">
      <c r="A340" s="84" t="s">
        <v>58</v>
      </c>
      <c r="B340" s="65"/>
    </row>
    <row r="341" spans="1:2" ht="15.75">
      <c r="A341" s="85" t="s">
        <v>59</v>
      </c>
      <c r="B341" s="65"/>
    </row>
    <row r="342" spans="1:2" ht="15.75">
      <c r="A342" s="84" t="s">
        <v>60</v>
      </c>
      <c r="B342" s="65"/>
    </row>
    <row r="343" spans="1:2" ht="15.75">
      <c r="A343" s="85" t="s">
        <v>61</v>
      </c>
      <c r="B343" s="65"/>
    </row>
    <row r="344" spans="1:2" ht="47.25">
      <c r="A344" s="84" t="s">
        <v>62</v>
      </c>
      <c r="B344" s="65"/>
    </row>
    <row r="345" spans="1:2" ht="15.75">
      <c r="A345" s="85" t="s">
        <v>63</v>
      </c>
      <c r="B345" s="65"/>
    </row>
    <row r="346" spans="1:2" ht="31.5">
      <c r="A346" s="84" t="s">
        <v>64</v>
      </c>
      <c r="B346" s="65"/>
    </row>
    <row r="347" spans="1:2" ht="15.75">
      <c r="A347" s="85" t="s">
        <v>65</v>
      </c>
      <c r="B347" s="65"/>
    </row>
    <row r="348" spans="1:2" ht="15.75">
      <c r="A348" s="84" t="s">
        <v>66</v>
      </c>
      <c r="B348" s="65"/>
    </row>
    <row r="349" spans="1:2" ht="15.75">
      <c r="A349" s="85" t="s">
        <v>67</v>
      </c>
      <c r="B349" s="65"/>
    </row>
    <row r="350" spans="1:2" ht="15.75">
      <c r="A350" s="84" t="s">
        <v>68</v>
      </c>
      <c r="B350" s="65"/>
    </row>
    <row r="351" spans="1:2" ht="31.5">
      <c r="A351" s="85" t="s">
        <v>69</v>
      </c>
      <c r="B351" s="65"/>
    </row>
    <row r="352" spans="1:2" ht="31.5">
      <c r="A352" s="84" t="s">
        <v>70</v>
      </c>
      <c r="B352" s="65"/>
    </row>
    <row r="353" spans="1:2" ht="15.75">
      <c r="A353" s="85" t="s">
        <v>71</v>
      </c>
      <c r="B353" s="65"/>
    </row>
    <row r="354" spans="1:2" ht="15.75">
      <c r="A354" s="84" t="s">
        <v>72</v>
      </c>
      <c r="B354" s="65"/>
    </row>
    <row r="355" spans="1:2" ht="15.75">
      <c r="A355" s="85" t="s">
        <v>73</v>
      </c>
      <c r="B355" s="65"/>
    </row>
    <row r="356" spans="1:2" ht="15.75">
      <c r="A356" s="84" t="s">
        <v>74</v>
      </c>
      <c r="B356" s="65"/>
    </row>
    <row r="357" spans="1:2" ht="15.75">
      <c r="A357" s="85" t="s">
        <v>75</v>
      </c>
      <c r="B357" s="65"/>
    </row>
    <row r="358" spans="1:2" ht="31.5">
      <c r="A358" s="88" t="s">
        <v>76</v>
      </c>
      <c r="B358" s="65">
        <v>231</v>
      </c>
    </row>
    <row r="359" spans="1:2" ht="15.75">
      <c r="A359" s="85" t="s">
        <v>77</v>
      </c>
      <c r="B359" s="65">
        <v>231</v>
      </c>
    </row>
    <row r="360" spans="1:2" ht="15.75">
      <c r="A360" s="84" t="s">
        <v>78</v>
      </c>
      <c r="B360" s="65"/>
    </row>
    <row r="361" spans="1:2" ht="31.5">
      <c r="A361" s="85" t="s">
        <v>79</v>
      </c>
      <c r="B361" s="65"/>
    </row>
    <row r="362" spans="1:2" ht="47.25">
      <c r="A362" s="88" t="s">
        <v>80</v>
      </c>
      <c r="B362" s="65">
        <v>118</v>
      </c>
    </row>
    <row r="363" spans="1:2" ht="15.75">
      <c r="A363" s="85" t="s">
        <v>81</v>
      </c>
      <c r="B363" s="65"/>
    </row>
    <row r="364" spans="1:2" ht="15.75">
      <c r="A364" s="84" t="s">
        <v>82</v>
      </c>
      <c r="B364" s="65"/>
    </row>
    <row r="365" spans="1:2" ht="15.75">
      <c r="A365" s="85" t="s">
        <v>83</v>
      </c>
      <c r="B365" s="65">
        <v>33</v>
      </c>
    </row>
    <row r="366" spans="1:2" ht="31.5">
      <c r="A366" s="84" t="s">
        <v>84</v>
      </c>
      <c r="B366" s="65"/>
    </row>
    <row r="367" spans="1:2" ht="15.75">
      <c r="A367" s="86" t="s">
        <v>85</v>
      </c>
      <c r="B367" s="65">
        <v>474</v>
      </c>
    </row>
    <row r="368" spans="1:2" ht="31.5">
      <c r="A368" s="88" t="s">
        <v>86</v>
      </c>
      <c r="B368" s="65">
        <v>525</v>
      </c>
    </row>
    <row r="369" spans="1:2" ht="31.5">
      <c r="A369" s="85" t="s">
        <v>87</v>
      </c>
      <c r="B369" s="65">
        <v>88</v>
      </c>
    </row>
    <row r="370" spans="1:2" ht="15.75">
      <c r="A370" s="84" t="s">
        <v>88</v>
      </c>
      <c r="B370" s="65">
        <v>66</v>
      </c>
    </row>
    <row r="371" spans="1:2" ht="15.75">
      <c r="A371" s="85" t="s">
        <v>89</v>
      </c>
      <c r="B371" s="65"/>
    </row>
    <row r="372" spans="1:2" ht="15.75">
      <c r="A372" s="84" t="s">
        <v>90</v>
      </c>
      <c r="B372" s="65"/>
    </row>
    <row r="373" spans="1:2" ht="31.5">
      <c r="A373" s="85" t="s">
        <v>91</v>
      </c>
      <c r="B373" s="65"/>
    </row>
    <row r="374" spans="1:2" ht="31.5">
      <c r="A374" s="84" t="s">
        <v>92</v>
      </c>
      <c r="B374" s="65">
        <v>112</v>
      </c>
    </row>
    <row r="375" spans="1:2" ht="31.5">
      <c r="A375" s="85" t="s">
        <v>93</v>
      </c>
      <c r="B375" s="65">
        <v>325</v>
      </c>
    </row>
    <row r="376" spans="1:2" ht="15.75">
      <c r="A376" s="88" t="s">
        <v>94</v>
      </c>
      <c r="B376" s="65">
        <v>671</v>
      </c>
    </row>
    <row r="377" spans="1:2" ht="15.75">
      <c r="A377" s="85" t="s">
        <v>95</v>
      </c>
      <c r="B377" s="65">
        <v>32</v>
      </c>
    </row>
    <row r="378" spans="1:2" ht="15.75">
      <c r="A378" s="84" t="s">
        <v>96</v>
      </c>
      <c r="B378" s="65"/>
    </row>
    <row r="379" spans="1:2" ht="15.75">
      <c r="A379" s="85" t="s">
        <v>97</v>
      </c>
      <c r="B379" s="65"/>
    </row>
    <row r="380" spans="1:2" ht="15.75">
      <c r="A380" s="84" t="s">
        <v>98</v>
      </c>
      <c r="B380" s="65">
        <v>536</v>
      </c>
    </row>
    <row r="381" spans="1:2" ht="15.75">
      <c r="A381" s="85" t="s">
        <v>99</v>
      </c>
      <c r="B381" s="65"/>
    </row>
    <row r="382" spans="1:2" ht="31.5">
      <c r="A382" s="88" t="s">
        <v>100</v>
      </c>
      <c r="B382" s="65">
        <v>284</v>
      </c>
    </row>
    <row r="383" spans="1:2" ht="15.75">
      <c r="A383" s="85" t="s">
        <v>101</v>
      </c>
      <c r="B383" s="65"/>
    </row>
    <row r="384" spans="1:2" ht="15.75">
      <c r="A384" s="84" t="s">
        <v>102</v>
      </c>
      <c r="B384" s="65">
        <v>284</v>
      </c>
    </row>
    <row r="385" spans="1:2" ht="15.75">
      <c r="A385" s="86" t="s">
        <v>103</v>
      </c>
      <c r="B385" s="65">
        <v>0</v>
      </c>
    </row>
    <row r="386" spans="1:2" ht="15.75">
      <c r="A386" s="84" t="s">
        <v>104</v>
      </c>
      <c r="B386" s="65"/>
    </row>
    <row r="387" spans="1:2" ht="31.5">
      <c r="A387" s="85" t="s">
        <v>105</v>
      </c>
      <c r="B387" s="65"/>
    </row>
    <row r="388" spans="1:2" ht="15.75">
      <c r="A388" s="84" t="s">
        <v>106</v>
      </c>
      <c r="B388" s="65"/>
    </row>
    <row r="389" spans="1:2" ht="15.75">
      <c r="A389" s="85" t="s">
        <v>107</v>
      </c>
      <c r="B389" s="65"/>
    </row>
    <row r="390" spans="1:2" ht="47.25">
      <c r="A390" s="84" t="s">
        <v>108</v>
      </c>
      <c r="B390" s="65"/>
    </row>
    <row r="391" spans="1:2" ht="15.75">
      <c r="A391" s="85" t="s">
        <v>109</v>
      </c>
      <c r="B391" s="65"/>
    </row>
    <row r="392" spans="1:2" ht="15.75">
      <c r="A392" s="88" t="s">
        <v>110</v>
      </c>
      <c r="B392" s="65">
        <v>119</v>
      </c>
    </row>
    <row r="393" spans="1:2" ht="31.5">
      <c r="A393" s="85" t="s">
        <v>111</v>
      </c>
      <c r="B393" s="65">
        <v>118</v>
      </c>
    </row>
    <row r="394" spans="1:2" ht="31.5">
      <c r="A394" s="84" t="s">
        <v>112</v>
      </c>
      <c r="B394" s="65">
        <v>1</v>
      </c>
    </row>
    <row r="395" spans="1:2" ht="31.5">
      <c r="A395" s="86" t="s">
        <v>113</v>
      </c>
      <c r="B395" s="65"/>
    </row>
    <row r="396" spans="1:2" ht="15.75">
      <c r="A396" s="84" t="s">
        <v>114</v>
      </c>
      <c r="B396" s="65"/>
    </row>
    <row r="397" spans="1:2" ht="31.5">
      <c r="A397" s="86" t="s">
        <v>115</v>
      </c>
      <c r="B397" s="65">
        <v>50</v>
      </c>
    </row>
    <row r="398" spans="1:2" ht="31.5">
      <c r="A398" s="88" t="s">
        <v>116</v>
      </c>
      <c r="B398" s="65">
        <v>168</v>
      </c>
    </row>
    <row r="399" spans="1:2" ht="31.5">
      <c r="A399" s="86" t="s">
        <v>117</v>
      </c>
      <c r="B399" s="65"/>
    </row>
    <row r="400" spans="1:2" ht="15.75">
      <c r="A400" s="88" t="s">
        <v>118</v>
      </c>
      <c r="B400" s="65"/>
    </row>
    <row r="401" spans="1:2" ht="31.5">
      <c r="A401" s="86" t="s">
        <v>119</v>
      </c>
      <c r="B401" s="65"/>
    </row>
    <row r="402" spans="1:2" ht="31.5">
      <c r="A402" s="88" t="s">
        <v>120</v>
      </c>
      <c r="B402" s="65"/>
    </row>
    <row r="403" spans="1:2" ht="16.5" thickBot="1">
      <c r="A403" s="90" t="s">
        <v>121</v>
      </c>
      <c r="B403" s="63"/>
    </row>
    <row r="404" spans="1:2">
      <c r="A404" s="70"/>
      <c r="B404" s="70"/>
    </row>
    <row r="405" spans="1:2">
      <c r="A405" s="70"/>
      <c r="B405" s="70"/>
    </row>
    <row r="406" spans="1:2">
      <c r="A406" s="70"/>
      <c r="B406" s="70"/>
    </row>
    <row r="407" spans="1:2">
      <c r="A407" s="70"/>
      <c r="B407" s="70"/>
    </row>
    <row r="408" spans="1:2">
      <c r="A408" s="70"/>
      <c r="B408" s="70"/>
    </row>
    <row r="409" spans="1:2">
      <c r="A409" s="70"/>
      <c r="B409" s="70"/>
    </row>
    <row r="410" spans="1:2">
      <c r="A410" s="70"/>
      <c r="B410" s="70"/>
    </row>
    <row r="411" spans="1:2">
      <c r="A411" s="70"/>
      <c r="B411" s="70"/>
    </row>
    <row r="412" spans="1:2">
      <c r="A412" s="70"/>
      <c r="B412" s="70"/>
    </row>
  </sheetData>
  <mergeCells count="12">
    <mergeCell ref="A248:B248"/>
    <mergeCell ref="A247:B247"/>
    <mergeCell ref="A327:B327"/>
    <mergeCell ref="A165:B165"/>
    <mergeCell ref="A1:B1"/>
    <mergeCell ref="A45:B45"/>
    <mergeCell ref="A44:B44"/>
    <mergeCell ref="A125:B125"/>
    <mergeCell ref="A124:B124"/>
    <mergeCell ref="A166:B166"/>
    <mergeCell ref="A207:B207"/>
    <mergeCell ref="A206:B206"/>
  </mergeCells>
  <pageMargins left="0.59027779102325395" right="0.59027779102325395" top="0.59027779102325395" bottom="0.59027779102325395" header="0.51180553436279297" footer="0.51180553436279297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4119-7E2C-4BDA-BE34-474F8C258F1A}">
  <dimension ref="A1:B1444"/>
  <sheetViews>
    <sheetView topLeftCell="A475" workbookViewId="0">
      <selection activeCell="D139" sqref="D139"/>
    </sheetView>
  </sheetViews>
  <sheetFormatPr defaultRowHeight="15"/>
  <cols>
    <col min="1" max="1" width="164" customWidth="1"/>
    <col min="2" max="2" width="16.140625" bestFit="1" customWidth="1"/>
    <col min="3" max="5" width="15.5703125" bestFit="1" customWidth="1"/>
  </cols>
  <sheetData>
    <row r="1" spans="1:2" ht="16.5" thickBot="1">
      <c r="A1" s="272" t="s">
        <v>135</v>
      </c>
      <c r="B1" s="273"/>
    </row>
    <row r="2" spans="1:2" ht="16.5" thickBot="1">
      <c r="A2" s="248" t="s">
        <v>166</v>
      </c>
      <c r="B2" s="274"/>
    </row>
    <row r="3" spans="1:2" ht="16.5" thickBot="1">
      <c r="A3" s="43" t="s">
        <v>8</v>
      </c>
      <c r="B3" s="36">
        <v>30007</v>
      </c>
    </row>
    <row r="4" spans="1:2">
      <c r="A4" s="49" t="s">
        <v>9</v>
      </c>
      <c r="B4" s="51">
        <v>99</v>
      </c>
    </row>
    <row r="5" spans="1:2">
      <c r="A5" s="47" t="s">
        <v>10</v>
      </c>
      <c r="B5" s="52">
        <v>1107</v>
      </c>
    </row>
    <row r="6" spans="1:2">
      <c r="A6" s="47" t="s">
        <v>11</v>
      </c>
      <c r="B6" s="52">
        <v>48</v>
      </c>
    </row>
    <row r="7" spans="1:2">
      <c r="A7" s="47" t="s">
        <v>12</v>
      </c>
      <c r="B7" s="52">
        <v>602</v>
      </c>
    </row>
    <row r="8" spans="1:2">
      <c r="A8" s="47" t="s">
        <v>13</v>
      </c>
      <c r="B8" s="52">
        <v>72</v>
      </c>
    </row>
    <row r="9" spans="1:2">
      <c r="A9" s="47" t="s">
        <v>14</v>
      </c>
      <c r="B9" s="52">
        <v>134</v>
      </c>
    </row>
    <row r="10" spans="1:2">
      <c r="A10" s="47" t="s">
        <v>15</v>
      </c>
      <c r="B10" s="52">
        <v>446</v>
      </c>
    </row>
    <row r="11" spans="1:2">
      <c r="A11" s="47" t="s">
        <v>16</v>
      </c>
      <c r="B11" s="52">
        <v>123</v>
      </c>
    </row>
    <row r="12" spans="1:2">
      <c r="A12" s="47" t="s">
        <v>17</v>
      </c>
      <c r="B12" s="52">
        <v>442</v>
      </c>
    </row>
    <row r="13" spans="1:2">
      <c r="A13" s="47" t="s">
        <v>18</v>
      </c>
      <c r="B13" s="52">
        <v>510</v>
      </c>
    </row>
    <row r="14" spans="1:2">
      <c r="A14" s="47" t="s">
        <v>19</v>
      </c>
      <c r="B14" s="52">
        <v>594</v>
      </c>
    </row>
    <row r="15" spans="1:2">
      <c r="A15" s="47" t="s">
        <v>20</v>
      </c>
      <c r="B15" s="52">
        <v>100</v>
      </c>
    </row>
    <row r="16" spans="1:2">
      <c r="A16" s="47" t="s">
        <v>21</v>
      </c>
      <c r="B16" s="52">
        <v>240</v>
      </c>
    </row>
    <row r="17" spans="1:2">
      <c r="A17" s="47" t="s">
        <v>22</v>
      </c>
      <c r="B17" s="52">
        <v>986</v>
      </c>
    </row>
    <row r="18" spans="1:2">
      <c r="A18" s="47" t="s">
        <v>23</v>
      </c>
      <c r="B18" s="52">
        <v>967</v>
      </c>
    </row>
    <row r="19" spans="1:2">
      <c r="A19" s="47" t="s">
        <v>24</v>
      </c>
      <c r="B19" s="52">
        <v>1569</v>
      </c>
    </row>
    <row r="20" spans="1:2">
      <c r="A20" s="47" t="s">
        <v>25</v>
      </c>
      <c r="B20" s="52">
        <v>118</v>
      </c>
    </row>
    <row r="21" spans="1:2">
      <c r="A21" s="47" t="s">
        <v>26</v>
      </c>
      <c r="B21" s="52">
        <v>675</v>
      </c>
    </row>
    <row r="22" spans="1:2">
      <c r="A22" s="47" t="s">
        <v>27</v>
      </c>
      <c r="B22" s="52">
        <v>1960</v>
      </c>
    </row>
    <row r="23" spans="1:2">
      <c r="A23" s="47" t="s">
        <v>28</v>
      </c>
      <c r="B23" s="52">
        <v>91</v>
      </c>
    </row>
    <row r="24" spans="1:2">
      <c r="A24" s="47" t="s">
        <v>29</v>
      </c>
      <c r="B24" s="52">
        <v>516</v>
      </c>
    </row>
    <row r="25" spans="1:2">
      <c r="A25" s="47" t="s">
        <v>30</v>
      </c>
      <c r="B25" s="52">
        <v>259</v>
      </c>
    </row>
    <row r="26" spans="1:2">
      <c r="A26" s="47" t="s">
        <v>31</v>
      </c>
      <c r="B26" s="52">
        <v>512</v>
      </c>
    </row>
    <row r="27" spans="1:2">
      <c r="A27" s="47" t="s">
        <v>32</v>
      </c>
      <c r="B27" s="52">
        <v>81</v>
      </c>
    </row>
    <row r="28" spans="1:2">
      <c r="A28" s="47" t="s">
        <v>33</v>
      </c>
      <c r="B28" s="52">
        <v>169</v>
      </c>
    </row>
    <row r="29" spans="1:2">
      <c r="A29" s="47" t="s">
        <v>34</v>
      </c>
      <c r="B29" s="52">
        <v>533</v>
      </c>
    </row>
    <row r="30" spans="1:2">
      <c r="A30" s="47" t="s">
        <v>35</v>
      </c>
      <c r="B30" s="52">
        <v>604</v>
      </c>
    </row>
    <row r="31" spans="1:2">
      <c r="A31" s="47" t="s">
        <v>36</v>
      </c>
      <c r="B31" s="52">
        <v>353</v>
      </c>
    </row>
    <row r="32" spans="1:2">
      <c r="A32" s="47" t="s">
        <v>37</v>
      </c>
      <c r="B32" s="52">
        <v>540</v>
      </c>
    </row>
    <row r="33" spans="1:2">
      <c r="A33" s="47" t="s">
        <v>38</v>
      </c>
      <c r="B33" s="52">
        <v>209</v>
      </c>
    </row>
    <row r="34" spans="1:2">
      <c r="A34" s="47" t="s">
        <v>39</v>
      </c>
      <c r="B34" s="52">
        <v>245</v>
      </c>
    </row>
    <row r="35" spans="1:2">
      <c r="A35" s="47" t="s">
        <v>40</v>
      </c>
      <c r="B35" s="52">
        <v>822</v>
      </c>
    </row>
    <row r="36" spans="1:2">
      <c r="A36" s="47" t="s">
        <v>41</v>
      </c>
      <c r="B36" s="52">
        <v>797</v>
      </c>
    </row>
    <row r="37" spans="1:2">
      <c r="A37" s="47" t="s">
        <v>42</v>
      </c>
      <c r="B37" s="52">
        <v>71</v>
      </c>
    </row>
    <row r="38" spans="1:2">
      <c r="A38" s="47" t="s">
        <v>43</v>
      </c>
      <c r="B38" s="52">
        <v>13137</v>
      </c>
    </row>
    <row r="39" spans="1:2">
      <c r="A39" s="47" t="s">
        <v>44</v>
      </c>
      <c r="B39" s="52">
        <v>276</v>
      </c>
    </row>
    <row r="40" spans="1:2" ht="15.75" thickBot="1">
      <c r="A40" s="48"/>
      <c r="B40" s="25"/>
    </row>
    <row r="41" spans="1:2" ht="15.75" thickBot="1"/>
    <row r="42" spans="1:2" ht="16.5" thickBot="1">
      <c r="A42" s="272" t="s">
        <v>136</v>
      </c>
      <c r="B42" s="273"/>
    </row>
    <row r="43" spans="1:2" ht="16.5" thickBot="1">
      <c r="A43" s="248" t="s">
        <v>166</v>
      </c>
      <c r="B43" s="274"/>
    </row>
    <row r="44" spans="1:2" ht="16.5" thickBot="1">
      <c r="A44" s="24" t="s">
        <v>46</v>
      </c>
      <c r="B44" s="36">
        <v>30002</v>
      </c>
    </row>
    <row r="45" spans="1:2">
      <c r="A45" s="46" t="s">
        <v>47</v>
      </c>
      <c r="B45" s="51">
        <v>2864</v>
      </c>
    </row>
    <row r="46" spans="1:2">
      <c r="A46" s="47" t="s">
        <v>48</v>
      </c>
      <c r="B46" s="52">
        <v>2542</v>
      </c>
    </row>
    <row r="47" spans="1:2">
      <c r="A47" s="47" t="s">
        <v>49</v>
      </c>
      <c r="B47" s="52">
        <v>255</v>
      </c>
    </row>
    <row r="48" spans="1:2">
      <c r="A48" s="47" t="s">
        <v>50</v>
      </c>
      <c r="B48" s="52">
        <v>67</v>
      </c>
    </row>
    <row r="49" spans="1:2">
      <c r="A49" s="47" t="s">
        <v>51</v>
      </c>
      <c r="B49" s="52">
        <v>38</v>
      </c>
    </row>
    <row r="50" spans="1:2">
      <c r="A50" s="47" t="s">
        <v>52</v>
      </c>
      <c r="B50" s="52">
        <v>0</v>
      </c>
    </row>
    <row r="51" spans="1:2">
      <c r="A51" s="47" t="s">
        <v>53</v>
      </c>
      <c r="B51" s="52">
        <v>2</v>
      </c>
    </row>
    <row r="52" spans="1:2">
      <c r="A52" s="47" t="s">
        <v>54</v>
      </c>
      <c r="B52" s="52">
        <v>29</v>
      </c>
    </row>
    <row r="53" spans="1:2">
      <c r="A53" s="47" t="s">
        <v>55</v>
      </c>
      <c r="B53" s="52">
        <v>7</v>
      </c>
    </row>
    <row r="54" spans="1:2">
      <c r="A54" s="47" t="s">
        <v>56</v>
      </c>
      <c r="B54" s="52">
        <v>1825</v>
      </c>
    </row>
    <row r="55" spans="1:2">
      <c r="A55" s="47" t="s">
        <v>57</v>
      </c>
      <c r="B55" s="52">
        <v>538</v>
      </c>
    </row>
    <row r="56" spans="1:2">
      <c r="A56" s="47" t="s">
        <v>58</v>
      </c>
      <c r="B56" s="52">
        <v>64</v>
      </c>
    </row>
    <row r="57" spans="1:2">
      <c r="A57" s="47" t="s">
        <v>59</v>
      </c>
      <c r="B57" s="52">
        <v>32</v>
      </c>
    </row>
    <row r="58" spans="1:2">
      <c r="A58" s="47" t="s">
        <v>60</v>
      </c>
      <c r="B58" s="52">
        <v>144</v>
      </c>
    </row>
    <row r="59" spans="1:2">
      <c r="A59" s="47" t="s">
        <v>61</v>
      </c>
      <c r="B59" s="52">
        <v>6</v>
      </c>
    </row>
    <row r="60" spans="1:2">
      <c r="A60" s="47" t="s">
        <v>62</v>
      </c>
      <c r="B60" s="52">
        <v>142</v>
      </c>
    </row>
    <row r="61" spans="1:2">
      <c r="A61" s="47" t="s">
        <v>63</v>
      </c>
      <c r="B61" s="52">
        <v>5</v>
      </c>
    </row>
    <row r="62" spans="1:2">
      <c r="A62" s="47" t="s">
        <v>64</v>
      </c>
      <c r="B62" s="52">
        <v>83</v>
      </c>
    </row>
    <row r="63" spans="1:2">
      <c r="A63" s="47" t="s">
        <v>65</v>
      </c>
      <c r="B63" s="52">
        <v>10</v>
      </c>
    </row>
    <row r="64" spans="1:2">
      <c r="A64" s="47" t="s">
        <v>66</v>
      </c>
      <c r="B64" s="52">
        <v>60</v>
      </c>
    </row>
    <row r="65" spans="1:2">
      <c r="A65" s="47" t="s">
        <v>67</v>
      </c>
      <c r="B65" s="52">
        <v>67</v>
      </c>
    </row>
    <row r="66" spans="1:2">
      <c r="A66" s="47" t="s">
        <v>68</v>
      </c>
      <c r="B66" s="52">
        <v>3</v>
      </c>
    </row>
    <row r="67" spans="1:2">
      <c r="A67" s="47" t="s">
        <v>69</v>
      </c>
      <c r="B67" s="52">
        <v>232</v>
      </c>
    </row>
    <row r="68" spans="1:2">
      <c r="A68" s="47" t="s">
        <v>70</v>
      </c>
      <c r="B68" s="52">
        <v>13</v>
      </c>
    </row>
    <row r="69" spans="1:2">
      <c r="A69" s="47" t="s">
        <v>71</v>
      </c>
      <c r="B69" s="52">
        <v>8</v>
      </c>
    </row>
    <row r="70" spans="1:2">
      <c r="A70" s="47" t="s">
        <v>72</v>
      </c>
      <c r="B70" s="52">
        <v>1</v>
      </c>
    </row>
    <row r="71" spans="1:2">
      <c r="A71" s="47" t="s">
        <v>73</v>
      </c>
      <c r="B71" s="52">
        <v>163</v>
      </c>
    </row>
    <row r="72" spans="1:2">
      <c r="A72" s="47" t="s">
        <v>74</v>
      </c>
      <c r="B72" s="52">
        <v>144</v>
      </c>
    </row>
    <row r="73" spans="1:2">
      <c r="A73" s="47" t="s">
        <v>75</v>
      </c>
      <c r="B73" s="52">
        <v>110</v>
      </c>
    </row>
    <row r="74" spans="1:2">
      <c r="A74" s="47" t="s">
        <v>76</v>
      </c>
      <c r="B74" s="52">
        <v>56</v>
      </c>
    </row>
    <row r="75" spans="1:2">
      <c r="A75" s="47" t="s">
        <v>77</v>
      </c>
      <c r="B75" s="52">
        <v>15</v>
      </c>
    </row>
    <row r="76" spans="1:2">
      <c r="A76" s="47" t="s">
        <v>78</v>
      </c>
      <c r="B76" s="52">
        <v>1</v>
      </c>
    </row>
    <row r="77" spans="1:2">
      <c r="A77" s="47" t="s">
        <v>79</v>
      </c>
      <c r="B77" s="52">
        <v>40</v>
      </c>
    </row>
    <row r="78" spans="1:2">
      <c r="A78" s="47" t="s">
        <v>80</v>
      </c>
      <c r="B78" s="52">
        <v>110</v>
      </c>
    </row>
    <row r="79" spans="1:2">
      <c r="A79" s="47" t="s">
        <v>81</v>
      </c>
      <c r="B79" s="52">
        <v>59</v>
      </c>
    </row>
    <row r="80" spans="1:2">
      <c r="A80" s="47" t="s">
        <v>82</v>
      </c>
      <c r="B80" s="52">
        <v>23</v>
      </c>
    </row>
    <row r="81" spans="1:2">
      <c r="A81" s="47" t="s">
        <v>83</v>
      </c>
      <c r="B81" s="52">
        <v>28</v>
      </c>
    </row>
    <row r="82" spans="1:2">
      <c r="A82" s="47" t="s">
        <v>84</v>
      </c>
      <c r="B82" s="52">
        <v>0</v>
      </c>
    </row>
    <row r="83" spans="1:2">
      <c r="A83" s="47" t="s">
        <v>85</v>
      </c>
      <c r="B83" s="52">
        <v>3699</v>
      </c>
    </row>
    <row r="84" spans="1:2">
      <c r="A84" s="47" t="s">
        <v>86</v>
      </c>
      <c r="B84" s="52">
        <v>9339</v>
      </c>
    </row>
    <row r="85" spans="1:2">
      <c r="A85" s="47" t="s">
        <v>87</v>
      </c>
      <c r="B85" s="52">
        <v>950</v>
      </c>
    </row>
    <row r="86" spans="1:2">
      <c r="A86" s="47" t="s">
        <v>88</v>
      </c>
      <c r="B86" s="52">
        <v>28</v>
      </c>
    </row>
    <row r="87" spans="1:2">
      <c r="A87" s="47" t="s">
        <v>89</v>
      </c>
      <c r="B87" s="52">
        <v>587</v>
      </c>
    </row>
    <row r="88" spans="1:2">
      <c r="A88" s="47" t="s">
        <v>90</v>
      </c>
      <c r="B88" s="52">
        <v>328</v>
      </c>
    </row>
    <row r="89" spans="1:2">
      <c r="A89" s="47" t="s">
        <v>91</v>
      </c>
      <c r="B89" s="52">
        <v>7</v>
      </c>
    </row>
    <row r="90" spans="1:2">
      <c r="A90" s="47" t="s">
        <v>92</v>
      </c>
      <c r="B90" s="52">
        <v>642</v>
      </c>
    </row>
    <row r="91" spans="1:2">
      <c r="A91" s="47" t="s">
        <v>93</v>
      </c>
      <c r="B91" s="52">
        <v>7747</v>
      </c>
    </row>
    <row r="92" spans="1:2">
      <c r="A92" s="47" t="s">
        <v>94</v>
      </c>
      <c r="B92" s="52">
        <v>5198</v>
      </c>
    </row>
    <row r="93" spans="1:2">
      <c r="A93" s="47" t="s">
        <v>95</v>
      </c>
      <c r="B93" s="52">
        <v>4859</v>
      </c>
    </row>
    <row r="94" spans="1:2">
      <c r="A94" s="47" t="s">
        <v>96</v>
      </c>
      <c r="B94" s="52">
        <v>65</v>
      </c>
    </row>
    <row r="95" spans="1:2">
      <c r="A95" s="47" t="s">
        <v>97</v>
      </c>
      <c r="B95" s="52">
        <v>6</v>
      </c>
    </row>
    <row r="96" spans="1:2">
      <c r="A96" s="47" t="s">
        <v>98</v>
      </c>
      <c r="B96" s="52">
        <v>226</v>
      </c>
    </row>
    <row r="97" spans="1:2">
      <c r="A97" s="47" t="s">
        <v>99</v>
      </c>
      <c r="B97" s="52">
        <v>42</v>
      </c>
    </row>
    <row r="98" spans="1:2">
      <c r="A98" s="47" t="s">
        <v>100</v>
      </c>
      <c r="B98" s="52">
        <v>1144</v>
      </c>
    </row>
    <row r="99" spans="1:2">
      <c r="A99" s="47" t="s">
        <v>101</v>
      </c>
      <c r="B99" s="52">
        <v>220</v>
      </c>
    </row>
    <row r="100" spans="1:2">
      <c r="A100" s="47" t="s">
        <v>102</v>
      </c>
      <c r="B100" s="52">
        <v>924</v>
      </c>
    </row>
    <row r="101" spans="1:2">
      <c r="A101" s="47" t="s">
        <v>103</v>
      </c>
      <c r="B101" s="52">
        <v>575</v>
      </c>
    </row>
    <row r="102" spans="1:2">
      <c r="A102" s="47" t="s">
        <v>104</v>
      </c>
      <c r="B102" s="52">
        <v>44</v>
      </c>
    </row>
    <row r="103" spans="1:2">
      <c r="A103" s="47" t="s">
        <v>105</v>
      </c>
      <c r="B103" s="52">
        <v>67</v>
      </c>
    </row>
    <row r="104" spans="1:2">
      <c r="A104" s="47" t="s">
        <v>106</v>
      </c>
      <c r="B104" s="52">
        <v>5</v>
      </c>
    </row>
    <row r="105" spans="1:2">
      <c r="A105" s="47" t="s">
        <v>107</v>
      </c>
      <c r="B105" s="52">
        <v>28</v>
      </c>
    </row>
    <row r="106" spans="1:2">
      <c r="A106" s="47" t="s">
        <v>108</v>
      </c>
      <c r="B106" s="52">
        <v>311</v>
      </c>
    </row>
    <row r="107" spans="1:2">
      <c r="A107" s="47" t="s">
        <v>109</v>
      </c>
      <c r="B107" s="52">
        <v>120</v>
      </c>
    </row>
    <row r="108" spans="1:2">
      <c r="A108" s="47" t="s">
        <v>110</v>
      </c>
      <c r="B108" s="52">
        <v>77</v>
      </c>
    </row>
    <row r="109" spans="1:2">
      <c r="A109" s="47" t="s">
        <v>111</v>
      </c>
      <c r="B109" s="52">
        <v>19</v>
      </c>
    </row>
    <row r="110" spans="1:2">
      <c r="A110" s="47" t="s">
        <v>112</v>
      </c>
      <c r="B110" s="52">
        <v>58</v>
      </c>
    </row>
    <row r="111" spans="1:2">
      <c r="A111" s="47" t="s">
        <v>113</v>
      </c>
      <c r="B111" s="52">
        <v>882</v>
      </c>
    </row>
    <row r="112" spans="1:2">
      <c r="A112" s="47" t="s">
        <v>114</v>
      </c>
      <c r="B112" s="52">
        <v>882</v>
      </c>
    </row>
    <row r="113" spans="1:2">
      <c r="A113" s="47" t="s">
        <v>115</v>
      </c>
      <c r="B113" s="52">
        <v>1401</v>
      </c>
    </row>
    <row r="114" spans="1:2">
      <c r="A114" s="47" t="s">
        <v>116</v>
      </c>
      <c r="B114" s="52">
        <v>658</v>
      </c>
    </row>
    <row r="115" spans="1:2">
      <c r="A115" s="47" t="s">
        <v>117</v>
      </c>
      <c r="B115" s="52">
        <v>2</v>
      </c>
    </row>
    <row r="116" spans="1:2">
      <c r="A116" s="47" t="s">
        <v>118</v>
      </c>
      <c r="B116" s="52">
        <v>354</v>
      </c>
    </row>
    <row r="117" spans="1:2">
      <c r="A117" s="47" t="s">
        <v>119</v>
      </c>
      <c r="B117" s="52">
        <v>209</v>
      </c>
    </row>
    <row r="118" spans="1:2">
      <c r="A118" s="47" t="s">
        <v>120</v>
      </c>
      <c r="B118" s="52">
        <v>309</v>
      </c>
    </row>
    <row r="119" spans="1:2" ht="15.75" thickBot="1">
      <c r="A119" s="50" t="s">
        <v>121</v>
      </c>
      <c r="B119" s="53">
        <v>1262</v>
      </c>
    </row>
    <row r="121" spans="1:2" ht="15.75" thickBot="1"/>
    <row r="122" spans="1:2" ht="16.5" thickBot="1">
      <c r="A122" s="272" t="s">
        <v>137</v>
      </c>
      <c r="B122" s="273"/>
    </row>
    <row r="123" spans="1:2" ht="16.5" thickBot="1">
      <c r="A123" s="248" t="s">
        <v>166</v>
      </c>
      <c r="B123" s="274"/>
    </row>
    <row r="124" spans="1:2" ht="16.5" thickBot="1">
      <c r="A124" s="43" t="s">
        <v>8</v>
      </c>
      <c r="B124" s="308">
        <v>296686740</v>
      </c>
    </row>
    <row r="125" spans="1:2">
      <c r="A125" s="49" t="s">
        <v>9</v>
      </c>
      <c r="B125" s="309">
        <v>823975.21373826684</v>
      </c>
    </row>
    <row r="126" spans="1:2">
      <c r="A126" s="47" t="s">
        <v>10</v>
      </c>
      <c r="B126" s="310">
        <v>17998653.580517147</v>
      </c>
    </row>
    <row r="127" spans="1:2">
      <c r="A127" s="47" t="s">
        <v>11</v>
      </c>
      <c r="B127" s="310">
        <v>349021.38011515647</v>
      </c>
    </row>
    <row r="128" spans="1:2">
      <c r="A128" s="47" t="s">
        <v>12</v>
      </c>
      <c r="B128" s="310">
        <v>2783600.7182479799</v>
      </c>
    </row>
    <row r="129" spans="1:2">
      <c r="A129" s="47" t="s">
        <v>13</v>
      </c>
      <c r="B129" s="310">
        <v>447162.54645196011</v>
      </c>
    </row>
    <row r="130" spans="1:2">
      <c r="A130" s="47" t="s">
        <v>14</v>
      </c>
      <c r="B130" s="310">
        <v>1177245.4037453607</v>
      </c>
    </row>
    <row r="131" spans="1:2">
      <c r="A131" s="47" t="s">
        <v>15</v>
      </c>
      <c r="B131" s="310">
        <v>1902075.0905622891</v>
      </c>
    </row>
    <row r="132" spans="1:2">
      <c r="A132" s="47" t="s">
        <v>16</v>
      </c>
      <c r="B132" s="310">
        <v>597516.98331755388</v>
      </c>
    </row>
    <row r="133" spans="1:2">
      <c r="A133" s="47" t="s">
        <v>17</v>
      </c>
      <c r="B133" s="310">
        <v>2339418.1063356134</v>
      </c>
    </row>
    <row r="134" spans="1:2">
      <c r="A134" s="47" t="s">
        <v>18</v>
      </c>
      <c r="B134" s="310">
        <v>4528084.4523025677</v>
      </c>
    </row>
    <row r="135" spans="1:2">
      <c r="A135" s="47" t="s">
        <v>19</v>
      </c>
      <c r="B135" s="310">
        <v>2516575.1339838863</v>
      </c>
    </row>
    <row r="136" spans="1:2">
      <c r="A136" s="47" t="s">
        <v>20</v>
      </c>
      <c r="B136" s="310">
        <v>1329752.4206888324</v>
      </c>
    </row>
    <row r="137" spans="1:2">
      <c r="A137" s="47" t="s">
        <v>21</v>
      </c>
      <c r="B137" s="310">
        <v>1413853.9740405392</v>
      </c>
    </row>
    <row r="138" spans="1:2">
      <c r="A138" s="47" t="s">
        <v>22</v>
      </c>
      <c r="B138" s="310">
        <v>12655164.727046141</v>
      </c>
    </row>
    <row r="139" spans="1:2">
      <c r="A139" s="47" t="s">
        <v>23</v>
      </c>
      <c r="B139" s="310">
        <v>12297420.638234537</v>
      </c>
    </row>
    <row r="140" spans="1:2">
      <c r="A140" s="47" t="s">
        <v>24</v>
      </c>
      <c r="B140" s="310">
        <v>20352165.754869081</v>
      </c>
    </row>
    <row r="141" spans="1:2">
      <c r="A141" s="47" t="s">
        <v>25</v>
      </c>
      <c r="B141" s="310">
        <v>1040655.4579885717</v>
      </c>
    </row>
    <row r="142" spans="1:2">
      <c r="A142" s="47" t="s">
        <v>26</v>
      </c>
      <c r="B142" s="310">
        <v>3389326.1220745039</v>
      </c>
    </row>
    <row r="143" spans="1:2">
      <c r="A143" s="47" t="s">
        <v>27</v>
      </c>
      <c r="B143" s="310">
        <v>31646805.316100627</v>
      </c>
    </row>
    <row r="144" spans="1:2">
      <c r="A144" s="47" t="s">
        <v>28</v>
      </c>
      <c r="B144" s="310">
        <v>1003305.6192037661</v>
      </c>
    </row>
    <row r="145" spans="1:2">
      <c r="A145" s="47" t="s">
        <v>29</v>
      </c>
      <c r="B145" s="310">
        <v>3902374.0234255819</v>
      </c>
    </row>
    <row r="146" spans="1:2">
      <c r="A146" s="47" t="s">
        <v>30</v>
      </c>
      <c r="B146" s="310">
        <v>1440243.3550404487</v>
      </c>
    </row>
    <row r="147" spans="1:2">
      <c r="A147" s="47" t="s">
        <v>31</v>
      </c>
      <c r="B147" s="310">
        <v>5982816.5076762056</v>
      </c>
    </row>
    <row r="148" spans="1:2">
      <c r="A148" s="47" t="s">
        <v>32</v>
      </c>
      <c r="B148" s="310">
        <v>797295.0211807671</v>
      </c>
    </row>
    <row r="149" spans="1:2">
      <c r="A149" s="47" t="s">
        <v>33</v>
      </c>
      <c r="B149" s="310">
        <v>1235493.3078355319</v>
      </c>
    </row>
    <row r="150" spans="1:2">
      <c r="A150" s="47" t="s">
        <v>34</v>
      </c>
      <c r="B150" s="310">
        <v>6758428.1496622516</v>
      </c>
    </row>
    <row r="151" spans="1:2">
      <c r="A151" s="47" t="s">
        <v>35</v>
      </c>
      <c r="B151" s="310">
        <v>2397769.7989363978</v>
      </c>
    </row>
    <row r="152" spans="1:2">
      <c r="A152" s="47" t="s">
        <v>36</v>
      </c>
      <c r="B152" s="310">
        <v>1753679.433063322</v>
      </c>
    </row>
    <row r="153" spans="1:2">
      <c r="A153" s="47" t="s">
        <v>37</v>
      </c>
      <c r="B153" s="310">
        <v>2510794.50632702</v>
      </c>
    </row>
    <row r="154" spans="1:2">
      <c r="A154" s="47" t="s">
        <v>38</v>
      </c>
      <c r="B154" s="310">
        <v>1252396.7673512287</v>
      </c>
    </row>
    <row r="155" spans="1:2">
      <c r="A155" s="47" t="s">
        <v>39</v>
      </c>
      <c r="B155" s="310">
        <v>1457422.6721366728</v>
      </c>
    </row>
    <row r="156" spans="1:2">
      <c r="A156" s="47" t="s">
        <v>40</v>
      </c>
      <c r="B156" s="310">
        <v>3439925.0785882804</v>
      </c>
    </row>
    <row r="157" spans="1:2">
      <c r="A157" s="47" t="s">
        <v>41</v>
      </c>
      <c r="B157" s="310">
        <v>2906981.7976603932</v>
      </c>
    </row>
    <row r="158" spans="1:2">
      <c r="A158" s="47" t="s">
        <v>42</v>
      </c>
      <c r="B158" s="310">
        <v>154435.96381748855</v>
      </c>
    </row>
    <row r="159" spans="1:2">
      <c r="A159" s="47" t="s">
        <v>43</v>
      </c>
      <c r="B159" s="310">
        <v>139149499.60759979</v>
      </c>
    </row>
    <row r="160" spans="1:2" ht="15.75" thickBot="1">
      <c r="A160" s="50" t="s">
        <v>44</v>
      </c>
      <c r="B160" s="311">
        <v>988595.10660708591</v>
      </c>
    </row>
    <row r="162" spans="1:2" ht="15.75" thickBot="1"/>
    <row r="163" spans="1:2" ht="16.5" thickBot="1">
      <c r="A163" s="272" t="s">
        <v>138</v>
      </c>
      <c r="B163" s="273"/>
    </row>
    <row r="164" spans="1:2" ht="16.5" thickBot="1">
      <c r="A164" s="248" t="s">
        <v>166</v>
      </c>
      <c r="B164" s="274"/>
    </row>
    <row r="165" spans="1:2" ht="16.5" thickBot="1">
      <c r="A165" s="24" t="s">
        <v>46</v>
      </c>
      <c r="B165" s="36">
        <v>296686740</v>
      </c>
    </row>
    <row r="166" spans="1:2">
      <c r="A166" s="46" t="s">
        <v>47</v>
      </c>
      <c r="B166" s="51">
        <v>4927650</v>
      </c>
    </row>
    <row r="167" spans="1:2">
      <c r="A167" s="47" t="s">
        <v>48</v>
      </c>
      <c r="B167" s="52">
        <v>0</v>
      </c>
    </row>
    <row r="168" spans="1:2">
      <c r="A168" s="47" t="s">
        <v>49</v>
      </c>
      <c r="B168" s="52">
        <v>0</v>
      </c>
    </row>
    <row r="169" spans="1:2">
      <c r="A169" s="47" t="s">
        <v>50</v>
      </c>
      <c r="B169" s="52">
        <v>0</v>
      </c>
    </row>
    <row r="170" spans="1:2">
      <c r="A170" s="47" t="s">
        <v>51</v>
      </c>
      <c r="B170" s="52">
        <v>21105</v>
      </c>
    </row>
    <row r="171" spans="1:2">
      <c r="A171" s="47" t="s">
        <v>52</v>
      </c>
      <c r="B171" s="52">
        <v>0</v>
      </c>
    </row>
    <row r="172" spans="1:2">
      <c r="A172" s="47" t="s">
        <v>53</v>
      </c>
      <c r="B172" s="52">
        <v>0</v>
      </c>
    </row>
    <row r="173" spans="1:2">
      <c r="A173" s="47" t="s">
        <v>54</v>
      </c>
      <c r="B173" s="52">
        <v>0</v>
      </c>
    </row>
    <row r="174" spans="1:2">
      <c r="A174" s="47" t="s">
        <v>55</v>
      </c>
      <c r="B174" s="52">
        <v>0</v>
      </c>
    </row>
    <row r="175" spans="1:2">
      <c r="A175" s="47" t="s">
        <v>56</v>
      </c>
      <c r="B175" s="52">
        <v>6361320</v>
      </c>
    </row>
    <row r="176" spans="1:2">
      <c r="A176" s="47" t="s">
        <v>57</v>
      </c>
      <c r="B176" s="52">
        <v>0</v>
      </c>
    </row>
    <row r="177" spans="1:2">
      <c r="A177" s="47" t="s">
        <v>58</v>
      </c>
      <c r="B177" s="52">
        <v>0</v>
      </c>
    </row>
    <row r="178" spans="1:2">
      <c r="A178" s="47" t="s">
        <v>59</v>
      </c>
      <c r="B178" s="52">
        <v>0</v>
      </c>
    </row>
    <row r="179" spans="1:2">
      <c r="A179" s="47" t="s">
        <v>60</v>
      </c>
      <c r="B179" s="52">
        <v>0</v>
      </c>
    </row>
    <row r="180" spans="1:2">
      <c r="A180" s="47" t="s">
        <v>61</v>
      </c>
      <c r="B180" s="52">
        <v>0</v>
      </c>
    </row>
    <row r="181" spans="1:2">
      <c r="A181" s="47" t="s">
        <v>62</v>
      </c>
      <c r="B181" s="52">
        <v>0</v>
      </c>
    </row>
    <row r="182" spans="1:2">
      <c r="A182" s="47" t="s">
        <v>63</v>
      </c>
      <c r="B182" s="52">
        <v>0</v>
      </c>
    </row>
    <row r="183" spans="1:2">
      <c r="A183" s="47" t="s">
        <v>64</v>
      </c>
      <c r="B183" s="52">
        <v>0</v>
      </c>
    </row>
    <row r="184" spans="1:2">
      <c r="A184" s="47" t="s">
        <v>65</v>
      </c>
      <c r="B184" s="52">
        <v>0</v>
      </c>
    </row>
    <row r="185" spans="1:2">
      <c r="A185" s="47" t="s">
        <v>66</v>
      </c>
      <c r="B185" s="52">
        <v>0</v>
      </c>
    </row>
    <row r="186" spans="1:2">
      <c r="A186" s="47" t="s">
        <v>67</v>
      </c>
      <c r="B186" s="52">
        <v>0</v>
      </c>
    </row>
    <row r="187" spans="1:2">
      <c r="A187" s="47" t="s">
        <v>68</v>
      </c>
      <c r="B187" s="52">
        <v>0</v>
      </c>
    </row>
    <row r="188" spans="1:2">
      <c r="A188" s="47" t="s">
        <v>69</v>
      </c>
      <c r="B188" s="52">
        <v>0</v>
      </c>
    </row>
    <row r="189" spans="1:2">
      <c r="A189" s="47" t="s">
        <v>70</v>
      </c>
      <c r="B189" s="52">
        <v>0</v>
      </c>
    </row>
    <row r="190" spans="1:2">
      <c r="A190" s="47" t="s">
        <v>71</v>
      </c>
      <c r="B190" s="52">
        <v>0</v>
      </c>
    </row>
    <row r="191" spans="1:2">
      <c r="A191" s="47" t="s">
        <v>72</v>
      </c>
      <c r="B191" s="52">
        <v>0</v>
      </c>
    </row>
    <row r="192" spans="1:2">
      <c r="A192" s="47" t="s">
        <v>73</v>
      </c>
      <c r="B192" s="52">
        <v>0</v>
      </c>
    </row>
    <row r="193" spans="1:2">
      <c r="A193" s="47" t="s">
        <v>74</v>
      </c>
      <c r="B193" s="52">
        <v>0</v>
      </c>
    </row>
    <row r="194" spans="1:2">
      <c r="A194" s="47" t="s">
        <v>75</v>
      </c>
      <c r="B194" s="52">
        <v>0</v>
      </c>
    </row>
    <row r="195" spans="1:2">
      <c r="A195" s="47" t="s">
        <v>76</v>
      </c>
      <c r="B195" s="52">
        <v>344085</v>
      </c>
    </row>
    <row r="196" spans="1:2">
      <c r="A196" s="47" t="s">
        <v>77</v>
      </c>
      <c r="B196" s="52">
        <v>0</v>
      </c>
    </row>
    <row r="197" spans="1:2">
      <c r="A197" s="47" t="s">
        <v>78</v>
      </c>
      <c r="B197" s="52">
        <v>0</v>
      </c>
    </row>
    <row r="198" spans="1:2">
      <c r="A198" s="47" t="s">
        <v>79</v>
      </c>
      <c r="B198" s="52">
        <v>0</v>
      </c>
    </row>
    <row r="199" spans="1:2">
      <c r="A199" s="47" t="s">
        <v>80</v>
      </c>
      <c r="B199" s="52">
        <v>80745</v>
      </c>
    </row>
    <row r="200" spans="1:2">
      <c r="A200" s="47" t="s">
        <v>81</v>
      </c>
      <c r="B200" s="52">
        <v>0</v>
      </c>
    </row>
    <row r="201" spans="1:2">
      <c r="A201" s="47" t="s">
        <v>82</v>
      </c>
      <c r="B201" s="52">
        <v>0</v>
      </c>
    </row>
    <row r="202" spans="1:2">
      <c r="A202" s="47" t="s">
        <v>83</v>
      </c>
      <c r="B202" s="52">
        <v>0</v>
      </c>
    </row>
    <row r="203" spans="1:2">
      <c r="A203" s="47" t="s">
        <v>84</v>
      </c>
      <c r="B203" s="52">
        <v>0</v>
      </c>
    </row>
    <row r="204" spans="1:2">
      <c r="A204" s="47" t="s">
        <v>85</v>
      </c>
      <c r="B204" s="52">
        <v>16186065</v>
      </c>
    </row>
    <row r="205" spans="1:2">
      <c r="A205" s="47" t="s">
        <v>86</v>
      </c>
      <c r="B205" s="52">
        <v>225610560</v>
      </c>
    </row>
    <row r="206" spans="1:2">
      <c r="A206" s="47" t="s">
        <v>87</v>
      </c>
      <c r="B206" s="52">
        <v>12637275</v>
      </c>
    </row>
    <row r="207" spans="1:2">
      <c r="A207" s="47" t="s">
        <v>88</v>
      </c>
      <c r="B207" s="52">
        <v>0</v>
      </c>
    </row>
    <row r="208" spans="1:2">
      <c r="A208" s="47" t="s">
        <v>89</v>
      </c>
      <c r="B208" s="52">
        <v>0</v>
      </c>
    </row>
    <row r="209" spans="1:2">
      <c r="A209" s="47" t="s">
        <v>90</v>
      </c>
      <c r="B209" s="52">
        <v>0</v>
      </c>
    </row>
    <row r="210" spans="1:2">
      <c r="A210" s="47" t="s">
        <v>91</v>
      </c>
      <c r="B210" s="52">
        <v>0</v>
      </c>
    </row>
    <row r="211" spans="1:2">
      <c r="A211" s="47" t="s">
        <v>92</v>
      </c>
      <c r="B211" s="52">
        <v>34317465</v>
      </c>
    </row>
    <row r="212" spans="1:2">
      <c r="A212" s="47" t="s">
        <v>93</v>
      </c>
      <c r="B212" s="52">
        <v>178655715</v>
      </c>
    </row>
    <row r="213" spans="1:2">
      <c r="A213" s="47" t="s">
        <v>94</v>
      </c>
      <c r="B213" s="52">
        <v>21282975</v>
      </c>
    </row>
    <row r="214" spans="1:2">
      <c r="A214" s="47" t="s">
        <v>95</v>
      </c>
      <c r="B214" s="52">
        <v>0</v>
      </c>
    </row>
    <row r="215" spans="1:2">
      <c r="A215" s="47" t="s">
        <v>96</v>
      </c>
      <c r="B215" s="52">
        <v>0</v>
      </c>
    </row>
    <row r="216" spans="1:2">
      <c r="A216" s="47" t="s">
        <v>97</v>
      </c>
      <c r="B216" s="52">
        <v>0</v>
      </c>
    </row>
    <row r="217" spans="1:2">
      <c r="A217" s="47" t="s">
        <v>98</v>
      </c>
      <c r="B217" s="52">
        <v>0</v>
      </c>
    </row>
    <row r="218" spans="1:2">
      <c r="A218" s="47" t="s">
        <v>99</v>
      </c>
      <c r="B218" s="52">
        <v>0</v>
      </c>
    </row>
    <row r="219" spans="1:2">
      <c r="A219" s="47" t="s">
        <v>100</v>
      </c>
      <c r="B219" s="52">
        <v>7234605</v>
      </c>
    </row>
    <row r="220" spans="1:2">
      <c r="A220" s="47" t="s">
        <v>101</v>
      </c>
      <c r="B220" s="52">
        <v>0</v>
      </c>
    </row>
    <row r="221" spans="1:2">
      <c r="A221" s="47" t="s">
        <v>102</v>
      </c>
      <c r="B221" s="52">
        <v>0</v>
      </c>
    </row>
    <row r="222" spans="1:2">
      <c r="A222" s="47" t="s">
        <v>103</v>
      </c>
      <c r="B222" s="52">
        <v>1032255</v>
      </c>
    </row>
    <row r="223" spans="1:2">
      <c r="A223" s="47" t="s">
        <v>104</v>
      </c>
      <c r="B223" s="52">
        <v>0</v>
      </c>
    </row>
    <row r="224" spans="1:2">
      <c r="A224" s="47" t="s">
        <v>105</v>
      </c>
      <c r="B224" s="52">
        <v>0</v>
      </c>
    </row>
    <row r="225" spans="1:2">
      <c r="A225" s="47" t="s">
        <v>106</v>
      </c>
      <c r="B225" s="52">
        <v>0</v>
      </c>
    </row>
    <row r="226" spans="1:2">
      <c r="A226" s="47" t="s">
        <v>107</v>
      </c>
      <c r="B226" s="52">
        <v>0</v>
      </c>
    </row>
    <row r="227" spans="1:2">
      <c r="A227" s="47" t="s">
        <v>108</v>
      </c>
      <c r="B227" s="52">
        <v>0</v>
      </c>
    </row>
    <row r="228" spans="1:2">
      <c r="A228" s="47" t="s">
        <v>109</v>
      </c>
      <c r="B228" s="52">
        <v>0</v>
      </c>
    </row>
    <row r="229" spans="1:2">
      <c r="A229" s="47" t="s">
        <v>110</v>
      </c>
      <c r="B229" s="52">
        <v>128205</v>
      </c>
    </row>
    <row r="230" spans="1:2">
      <c r="A230" s="47" t="s">
        <v>111</v>
      </c>
      <c r="B230" s="52">
        <v>0</v>
      </c>
    </row>
    <row r="231" spans="1:2">
      <c r="A231" s="47" t="s">
        <v>112</v>
      </c>
      <c r="B231" s="52">
        <v>0</v>
      </c>
    </row>
    <row r="232" spans="1:2">
      <c r="A232" s="47" t="s">
        <v>113</v>
      </c>
      <c r="B232" s="52">
        <v>5663805</v>
      </c>
    </row>
    <row r="233" spans="1:2">
      <c r="A233" s="47" t="s">
        <v>114</v>
      </c>
      <c r="B233" s="52">
        <v>0</v>
      </c>
    </row>
    <row r="234" spans="1:2">
      <c r="A234" s="47" t="s">
        <v>115</v>
      </c>
      <c r="B234" s="52">
        <v>3352965</v>
      </c>
    </row>
    <row r="235" spans="1:2">
      <c r="A235" s="47" t="s">
        <v>116</v>
      </c>
      <c r="B235" s="52">
        <v>987735</v>
      </c>
    </row>
    <row r="236" spans="1:2">
      <c r="A236" s="47" t="s">
        <v>117</v>
      </c>
      <c r="B236" s="52">
        <v>0</v>
      </c>
    </row>
    <row r="237" spans="1:2">
      <c r="A237" s="47" t="s">
        <v>118</v>
      </c>
      <c r="B237" s="52">
        <v>394065</v>
      </c>
    </row>
    <row r="238" spans="1:2">
      <c r="A238" s="47" t="s">
        <v>119</v>
      </c>
      <c r="B238" s="52">
        <v>248745</v>
      </c>
    </row>
    <row r="239" spans="1:2">
      <c r="A239" s="47" t="s">
        <v>120</v>
      </c>
      <c r="B239" s="52">
        <v>734160</v>
      </c>
    </row>
    <row r="240" spans="1:2" ht="15.75" thickBot="1">
      <c r="A240" s="50" t="s">
        <v>121</v>
      </c>
      <c r="B240" s="53">
        <v>2095695</v>
      </c>
    </row>
    <row r="241" spans="1:2" ht="15.75" thickBot="1"/>
    <row r="242" spans="1:2" ht="16.5" thickBot="1">
      <c r="A242" s="272" t="s">
        <v>139</v>
      </c>
      <c r="B242" s="273"/>
    </row>
    <row r="243" spans="1:2" ht="16.5" thickBot="1">
      <c r="A243" s="248" t="s">
        <v>166</v>
      </c>
      <c r="B243" s="274"/>
    </row>
    <row r="244" spans="1:2" ht="16.5" thickBot="1">
      <c r="A244" s="24" t="s">
        <v>8</v>
      </c>
      <c r="B244" s="304">
        <v>18813.900000000005</v>
      </c>
    </row>
    <row r="245" spans="1:2">
      <c r="A245" s="46" t="s">
        <v>9</v>
      </c>
      <c r="B245" s="305">
        <v>70.315961351117878</v>
      </c>
    </row>
    <row r="246" spans="1:2">
      <c r="A246" s="47" t="s">
        <v>10</v>
      </c>
      <c r="B246" s="306">
        <v>878.37315655002999</v>
      </c>
    </row>
    <row r="247" spans="1:2">
      <c r="A247" s="47" t="s">
        <v>11</v>
      </c>
      <c r="B247" s="306">
        <v>10.374486100984605</v>
      </c>
    </row>
    <row r="248" spans="1:2">
      <c r="A248" s="47" t="s">
        <v>12</v>
      </c>
      <c r="B248" s="306">
        <v>223.51253944232391</v>
      </c>
    </row>
    <row r="249" spans="1:2">
      <c r="A249" s="47" t="s">
        <v>13</v>
      </c>
      <c r="B249" s="306">
        <v>11.527206778871784</v>
      </c>
    </row>
    <row r="250" spans="1:2">
      <c r="A250" s="47" t="s">
        <v>14</v>
      </c>
      <c r="B250" s="306">
        <v>70.315961351117878</v>
      </c>
    </row>
    <row r="251" spans="1:2">
      <c r="A251" s="47" t="s">
        <v>15</v>
      </c>
      <c r="B251" s="306">
        <v>124.49383321181527</v>
      </c>
    </row>
    <row r="252" spans="1:2">
      <c r="A252" s="47" t="s">
        <v>16</v>
      </c>
      <c r="B252" s="306">
        <v>27.319480065926125</v>
      </c>
    </row>
    <row r="253" spans="1:2">
      <c r="A253" s="47" t="s">
        <v>17</v>
      </c>
      <c r="B253" s="306">
        <v>144.09008473589728</v>
      </c>
    </row>
    <row r="254" spans="1:2">
      <c r="A254" s="47" t="s">
        <v>18</v>
      </c>
      <c r="B254" s="306">
        <v>361.954292856574</v>
      </c>
    </row>
    <row r="255" spans="1:2">
      <c r="A255" s="47" t="s">
        <v>19</v>
      </c>
      <c r="B255" s="306">
        <v>144.20535680368602</v>
      </c>
    </row>
    <row r="256" spans="1:2">
      <c r="A256" s="47" t="s">
        <v>20</v>
      </c>
      <c r="B256" s="306">
        <v>37.463422031333295</v>
      </c>
    </row>
    <row r="257" spans="1:2">
      <c r="A257" s="47" t="s">
        <v>21</v>
      </c>
      <c r="B257" s="306">
        <v>169.4499396494152</v>
      </c>
    </row>
    <row r="258" spans="1:2">
      <c r="A258" s="47" t="s">
        <v>22</v>
      </c>
      <c r="B258" s="306">
        <v>794.80090740320952</v>
      </c>
    </row>
    <row r="259" spans="1:2">
      <c r="A259" s="47" t="s">
        <v>23</v>
      </c>
      <c r="B259" s="306">
        <v>552.15320470795848</v>
      </c>
    </row>
    <row r="260" spans="1:2">
      <c r="A260" s="47" t="s">
        <v>24</v>
      </c>
      <c r="B260" s="306">
        <v>1538.6515608438056</v>
      </c>
    </row>
    <row r="261" spans="1:2">
      <c r="A261" s="47" t="s">
        <v>25</v>
      </c>
      <c r="B261" s="306">
        <v>42.650665081825601</v>
      </c>
    </row>
    <row r="262" spans="1:2">
      <c r="A262" s="47" t="s">
        <v>26</v>
      </c>
      <c r="B262" s="306">
        <v>382.24217678738836</v>
      </c>
    </row>
    <row r="263" spans="1:2">
      <c r="A263" s="47" t="s">
        <v>27</v>
      </c>
      <c r="B263" s="306">
        <v>1380.7288279732622</v>
      </c>
    </row>
    <row r="264" spans="1:2">
      <c r="A264" s="47" t="s">
        <v>28</v>
      </c>
      <c r="B264" s="306">
        <v>119.07604602574551</v>
      </c>
    </row>
    <row r="265" spans="1:2">
      <c r="A265" s="47" t="s">
        <v>29</v>
      </c>
      <c r="B265" s="306">
        <v>426.04556254710121</v>
      </c>
    </row>
    <row r="266" spans="1:2">
      <c r="A266" s="47" t="s">
        <v>30</v>
      </c>
      <c r="B266" s="306">
        <v>95.445272129058367</v>
      </c>
    </row>
    <row r="267" spans="1:2">
      <c r="A267" s="47" t="s">
        <v>31</v>
      </c>
      <c r="B267" s="306">
        <v>542.81616721707235</v>
      </c>
    </row>
    <row r="268" spans="1:2">
      <c r="A268" s="47" t="s">
        <v>32</v>
      </c>
      <c r="B268" s="306">
        <v>38.155054438065605</v>
      </c>
    </row>
    <row r="269" spans="1:2">
      <c r="A269" s="47" t="s">
        <v>33</v>
      </c>
      <c r="B269" s="306">
        <v>48.414268471261487</v>
      </c>
    </row>
    <row r="270" spans="1:2">
      <c r="A270" s="47" t="s">
        <v>34</v>
      </c>
      <c r="B270" s="306">
        <v>549.04085887766314</v>
      </c>
    </row>
    <row r="271" spans="1:2">
      <c r="A271" s="47" t="s">
        <v>35</v>
      </c>
      <c r="B271" s="306">
        <v>218.90165673077519</v>
      </c>
    </row>
    <row r="272" spans="1:2">
      <c r="A272" s="47" t="s">
        <v>36</v>
      </c>
      <c r="B272" s="306">
        <v>165.18487314123266</v>
      </c>
    </row>
    <row r="273" spans="1:2">
      <c r="A273" s="47" t="s">
        <v>37</v>
      </c>
      <c r="B273" s="306">
        <v>197.1152359187075</v>
      </c>
    </row>
    <row r="274" spans="1:2">
      <c r="A274" s="47" t="s">
        <v>38</v>
      </c>
      <c r="B274" s="306">
        <v>71.122865825638897</v>
      </c>
    </row>
    <row r="275" spans="1:2">
      <c r="A275" s="47" t="s">
        <v>39</v>
      </c>
      <c r="B275" s="306">
        <v>65.705078639569166</v>
      </c>
    </row>
    <row r="276" spans="1:2">
      <c r="A276" s="47" t="s">
        <v>40</v>
      </c>
      <c r="B276" s="306">
        <v>329.21702560457817</v>
      </c>
    </row>
    <row r="277" spans="1:2">
      <c r="A277" s="47" t="s">
        <v>41</v>
      </c>
      <c r="B277" s="306">
        <v>281.26384540447151</v>
      </c>
    </row>
    <row r="278" spans="1:2">
      <c r="A278" s="47" t="s">
        <v>42</v>
      </c>
      <c r="B278" s="306">
        <v>54.177871860697387</v>
      </c>
    </row>
    <row r="279" spans="1:2">
      <c r="A279" s="47" t="s">
        <v>43</v>
      </c>
      <c r="B279" s="306">
        <v>8594.5701022590129</v>
      </c>
    </row>
    <row r="280" spans="1:2" ht="15.75" thickBot="1">
      <c r="A280" s="50" t="s">
        <v>44</v>
      </c>
      <c r="B280" s="307">
        <v>53.025151182810198</v>
      </c>
    </row>
    <row r="282" spans="1:2" ht="15.75" thickBot="1"/>
    <row r="283" spans="1:2" ht="16.5" thickBot="1">
      <c r="A283" s="272" t="s">
        <v>140</v>
      </c>
      <c r="B283" s="273"/>
    </row>
    <row r="284" spans="1:2" ht="16.5" thickBot="1">
      <c r="A284" s="248" t="s">
        <v>166</v>
      </c>
      <c r="B284" s="274"/>
    </row>
    <row r="285" spans="1:2" ht="16.5" thickBot="1">
      <c r="A285" s="24" t="s">
        <v>46</v>
      </c>
      <c r="B285" s="304">
        <v>18813.900000000005</v>
      </c>
    </row>
    <row r="286" spans="1:2">
      <c r="A286" s="46" t="s">
        <v>47</v>
      </c>
      <c r="B286" s="305">
        <v>853.65000000000009</v>
      </c>
    </row>
    <row r="287" spans="1:2">
      <c r="A287" s="47" t="s">
        <v>48</v>
      </c>
      <c r="B287" s="306">
        <v>0</v>
      </c>
    </row>
    <row r="288" spans="1:2">
      <c r="A288" s="47" t="s">
        <v>49</v>
      </c>
      <c r="B288" s="306">
        <v>0</v>
      </c>
    </row>
    <row r="289" spans="1:2">
      <c r="A289" s="47" t="s">
        <v>50</v>
      </c>
      <c r="B289" s="306">
        <v>0</v>
      </c>
    </row>
    <row r="290" spans="1:2">
      <c r="A290" s="47" t="s">
        <v>51</v>
      </c>
      <c r="B290" s="306">
        <v>176.4</v>
      </c>
    </row>
    <row r="291" spans="1:2">
      <c r="A291" s="47" t="s">
        <v>52</v>
      </c>
      <c r="B291" s="306">
        <v>0</v>
      </c>
    </row>
    <row r="292" spans="1:2">
      <c r="A292" s="47" t="s">
        <v>53</v>
      </c>
      <c r="B292" s="306">
        <v>0</v>
      </c>
    </row>
    <row r="293" spans="1:2">
      <c r="A293" s="47" t="s">
        <v>54</v>
      </c>
      <c r="B293" s="306">
        <v>0</v>
      </c>
    </row>
    <row r="294" spans="1:2">
      <c r="A294" s="47" t="s">
        <v>55</v>
      </c>
      <c r="B294" s="306">
        <v>0</v>
      </c>
    </row>
    <row r="295" spans="1:2">
      <c r="A295" s="47" t="s">
        <v>56</v>
      </c>
      <c r="B295" s="306">
        <v>910.35</v>
      </c>
    </row>
    <row r="296" spans="1:2">
      <c r="A296" s="47" t="s">
        <v>57</v>
      </c>
      <c r="B296" s="306">
        <v>0</v>
      </c>
    </row>
    <row r="297" spans="1:2">
      <c r="A297" s="47" t="s">
        <v>58</v>
      </c>
      <c r="B297" s="306">
        <v>0</v>
      </c>
    </row>
    <row r="298" spans="1:2">
      <c r="A298" s="47" t="s">
        <v>59</v>
      </c>
      <c r="B298" s="306">
        <v>0</v>
      </c>
    </row>
    <row r="299" spans="1:2">
      <c r="A299" s="47" t="s">
        <v>60</v>
      </c>
      <c r="B299" s="306">
        <v>0</v>
      </c>
    </row>
    <row r="300" spans="1:2">
      <c r="A300" s="47" t="s">
        <v>61</v>
      </c>
      <c r="B300" s="306">
        <v>0</v>
      </c>
    </row>
    <row r="301" spans="1:2">
      <c r="A301" s="47" t="s">
        <v>62</v>
      </c>
      <c r="B301" s="306">
        <v>0</v>
      </c>
    </row>
    <row r="302" spans="1:2">
      <c r="A302" s="47" t="s">
        <v>63</v>
      </c>
      <c r="B302" s="306">
        <v>0</v>
      </c>
    </row>
    <row r="303" spans="1:2">
      <c r="A303" s="47" t="s">
        <v>64</v>
      </c>
      <c r="B303" s="306">
        <v>0</v>
      </c>
    </row>
    <row r="304" spans="1:2">
      <c r="A304" s="47" t="s">
        <v>65</v>
      </c>
      <c r="B304" s="306">
        <v>0</v>
      </c>
    </row>
    <row r="305" spans="1:2">
      <c r="A305" s="47" t="s">
        <v>66</v>
      </c>
      <c r="B305" s="306">
        <v>0</v>
      </c>
    </row>
    <row r="306" spans="1:2">
      <c r="A306" s="47" t="s">
        <v>67</v>
      </c>
      <c r="B306" s="306">
        <v>0</v>
      </c>
    </row>
    <row r="307" spans="1:2">
      <c r="A307" s="47" t="s">
        <v>68</v>
      </c>
      <c r="B307" s="306">
        <v>0</v>
      </c>
    </row>
    <row r="308" spans="1:2">
      <c r="A308" s="47" t="s">
        <v>69</v>
      </c>
      <c r="B308" s="306">
        <v>0</v>
      </c>
    </row>
    <row r="309" spans="1:2">
      <c r="A309" s="47" t="s">
        <v>70</v>
      </c>
      <c r="B309" s="306">
        <v>0</v>
      </c>
    </row>
    <row r="310" spans="1:2">
      <c r="A310" s="47" t="s">
        <v>71</v>
      </c>
      <c r="B310" s="306">
        <v>0</v>
      </c>
    </row>
    <row r="311" spans="1:2">
      <c r="A311" s="47" t="s">
        <v>72</v>
      </c>
      <c r="B311" s="306">
        <v>0</v>
      </c>
    </row>
    <row r="312" spans="1:2">
      <c r="A312" s="47" t="s">
        <v>73</v>
      </c>
      <c r="B312" s="306">
        <v>0</v>
      </c>
    </row>
    <row r="313" spans="1:2">
      <c r="A313" s="47" t="s">
        <v>74</v>
      </c>
      <c r="B313" s="306">
        <v>0</v>
      </c>
    </row>
    <row r="314" spans="1:2">
      <c r="A314" s="47" t="s">
        <v>75</v>
      </c>
      <c r="B314" s="306">
        <v>0</v>
      </c>
    </row>
    <row r="315" spans="1:2">
      <c r="A315" s="47" t="s">
        <v>76</v>
      </c>
      <c r="B315" s="306">
        <v>184.8</v>
      </c>
    </row>
    <row r="316" spans="1:2">
      <c r="A316" s="47" t="s">
        <v>77</v>
      </c>
      <c r="B316" s="306">
        <v>0</v>
      </c>
    </row>
    <row r="317" spans="1:2">
      <c r="A317" s="47" t="s">
        <v>78</v>
      </c>
      <c r="B317" s="306">
        <v>0</v>
      </c>
    </row>
    <row r="318" spans="1:2">
      <c r="A318" s="47" t="s">
        <v>79</v>
      </c>
      <c r="B318" s="306">
        <v>0</v>
      </c>
    </row>
    <row r="319" spans="1:2">
      <c r="A319" s="47" t="s">
        <v>80</v>
      </c>
      <c r="B319" s="306">
        <v>0</v>
      </c>
    </row>
    <row r="320" spans="1:2">
      <c r="A320" s="47" t="s">
        <v>81</v>
      </c>
      <c r="B320" s="306">
        <v>0</v>
      </c>
    </row>
    <row r="321" spans="1:2">
      <c r="A321" s="47" t="s">
        <v>82</v>
      </c>
      <c r="B321" s="306">
        <v>0</v>
      </c>
    </row>
    <row r="322" spans="1:2">
      <c r="A322" s="47" t="s">
        <v>83</v>
      </c>
      <c r="B322" s="306">
        <v>0</v>
      </c>
    </row>
    <row r="323" spans="1:2">
      <c r="A323" s="47" t="s">
        <v>84</v>
      </c>
      <c r="B323" s="306">
        <v>0</v>
      </c>
    </row>
    <row r="324" spans="1:2">
      <c r="A324" s="47" t="s">
        <v>85</v>
      </c>
      <c r="B324" s="306">
        <v>1965.6000000000001</v>
      </c>
    </row>
    <row r="325" spans="1:2">
      <c r="A325" s="47" t="s">
        <v>86</v>
      </c>
      <c r="B325" s="306">
        <v>11758.95</v>
      </c>
    </row>
    <row r="326" spans="1:2">
      <c r="A326" s="47" t="s">
        <v>87</v>
      </c>
      <c r="B326" s="306">
        <v>792.75</v>
      </c>
    </row>
    <row r="327" spans="1:2">
      <c r="A327" s="47" t="s">
        <v>88</v>
      </c>
      <c r="B327" s="306">
        <v>0</v>
      </c>
    </row>
    <row r="328" spans="1:2">
      <c r="A328" s="47" t="s">
        <v>89</v>
      </c>
      <c r="B328" s="306">
        <v>0</v>
      </c>
    </row>
    <row r="329" spans="1:2">
      <c r="A329" s="47" t="s">
        <v>90</v>
      </c>
      <c r="B329" s="306">
        <v>0</v>
      </c>
    </row>
    <row r="330" spans="1:2">
      <c r="A330" s="47" t="s">
        <v>91</v>
      </c>
      <c r="B330" s="306">
        <v>0</v>
      </c>
    </row>
    <row r="331" spans="1:2">
      <c r="A331" s="47" t="s">
        <v>92</v>
      </c>
      <c r="B331" s="306">
        <v>729.75</v>
      </c>
    </row>
    <row r="332" spans="1:2">
      <c r="A332" s="47" t="s">
        <v>93</v>
      </c>
      <c r="B332" s="306">
        <v>10236.450000000001</v>
      </c>
    </row>
    <row r="333" spans="1:2">
      <c r="A333" s="47" t="s">
        <v>94</v>
      </c>
      <c r="B333" s="306">
        <v>1093.05</v>
      </c>
    </row>
    <row r="334" spans="1:2">
      <c r="A334" s="47" t="s">
        <v>95</v>
      </c>
      <c r="B334" s="306">
        <v>0</v>
      </c>
    </row>
    <row r="335" spans="1:2">
      <c r="A335" s="47" t="s">
        <v>96</v>
      </c>
      <c r="B335" s="306">
        <v>0</v>
      </c>
    </row>
    <row r="336" spans="1:2">
      <c r="A336" s="47" t="s">
        <v>97</v>
      </c>
      <c r="B336" s="306">
        <v>0</v>
      </c>
    </row>
    <row r="337" spans="1:2">
      <c r="A337" s="47" t="s">
        <v>98</v>
      </c>
      <c r="B337" s="306">
        <v>0</v>
      </c>
    </row>
    <row r="338" spans="1:2">
      <c r="A338" s="47" t="s">
        <v>99</v>
      </c>
      <c r="B338" s="306">
        <v>0</v>
      </c>
    </row>
    <row r="339" spans="1:2">
      <c r="A339" s="47" t="s">
        <v>100</v>
      </c>
      <c r="B339" s="306">
        <v>875.7</v>
      </c>
    </row>
    <row r="340" spans="1:2">
      <c r="A340" s="47" t="s">
        <v>101</v>
      </c>
      <c r="B340" s="306">
        <v>0</v>
      </c>
    </row>
    <row r="341" spans="1:2">
      <c r="A341" s="47" t="s">
        <v>102</v>
      </c>
      <c r="B341" s="306">
        <v>0</v>
      </c>
    </row>
    <row r="342" spans="1:2">
      <c r="A342" s="47" t="s">
        <v>103</v>
      </c>
      <c r="B342" s="306">
        <v>34.65</v>
      </c>
    </row>
    <row r="343" spans="1:2">
      <c r="A343" s="47" t="s">
        <v>104</v>
      </c>
      <c r="B343" s="306">
        <v>0</v>
      </c>
    </row>
    <row r="344" spans="1:2">
      <c r="A344" s="47" t="s">
        <v>105</v>
      </c>
      <c r="B344" s="306">
        <v>0</v>
      </c>
    </row>
    <row r="345" spans="1:2">
      <c r="A345" s="47" t="s">
        <v>106</v>
      </c>
      <c r="B345" s="306">
        <v>0</v>
      </c>
    </row>
    <row r="346" spans="1:2">
      <c r="A346" s="47" t="s">
        <v>107</v>
      </c>
      <c r="B346" s="306">
        <v>0</v>
      </c>
    </row>
    <row r="347" spans="1:2">
      <c r="A347" s="47" t="s">
        <v>108</v>
      </c>
      <c r="B347" s="306">
        <v>0</v>
      </c>
    </row>
    <row r="348" spans="1:2">
      <c r="A348" s="47" t="s">
        <v>109</v>
      </c>
      <c r="B348" s="306">
        <v>0</v>
      </c>
    </row>
    <row r="349" spans="1:2">
      <c r="A349" s="47" t="s">
        <v>110</v>
      </c>
      <c r="B349" s="306">
        <v>2.1</v>
      </c>
    </row>
    <row r="350" spans="1:2">
      <c r="A350" s="47" t="s">
        <v>111</v>
      </c>
      <c r="B350" s="306">
        <v>0</v>
      </c>
    </row>
    <row r="351" spans="1:2">
      <c r="A351" s="47" t="s">
        <v>112</v>
      </c>
      <c r="B351" s="306">
        <v>0</v>
      </c>
    </row>
    <row r="352" spans="1:2">
      <c r="A352" s="47" t="s">
        <v>113</v>
      </c>
      <c r="B352" s="306">
        <v>192.15</v>
      </c>
    </row>
    <row r="353" spans="1:2">
      <c r="A353" s="47" t="s">
        <v>114</v>
      </c>
      <c r="B353" s="306">
        <v>0</v>
      </c>
    </row>
    <row r="354" spans="1:2">
      <c r="A354" s="47" t="s">
        <v>115</v>
      </c>
      <c r="B354" s="306">
        <v>57.75</v>
      </c>
    </row>
    <row r="355" spans="1:2">
      <c r="A355" s="47" t="s">
        <v>116</v>
      </c>
      <c r="B355" s="306">
        <v>189</v>
      </c>
    </row>
    <row r="356" spans="1:2">
      <c r="A356" s="47" t="s">
        <v>117</v>
      </c>
      <c r="B356" s="306">
        <v>0</v>
      </c>
    </row>
    <row r="357" spans="1:2">
      <c r="A357" s="47" t="s">
        <v>118</v>
      </c>
      <c r="B357" s="306">
        <v>287.7</v>
      </c>
    </row>
    <row r="358" spans="1:2">
      <c r="A358" s="47" t="s">
        <v>119</v>
      </c>
      <c r="B358" s="306">
        <v>67.2</v>
      </c>
    </row>
    <row r="359" spans="1:2">
      <c r="A359" s="47" t="s">
        <v>120</v>
      </c>
      <c r="B359" s="306">
        <v>34.65</v>
      </c>
    </row>
    <row r="360" spans="1:2" ht="15.75" thickBot="1">
      <c r="A360" s="50" t="s">
        <v>121</v>
      </c>
      <c r="B360" s="307">
        <v>130.20000000000002</v>
      </c>
    </row>
    <row r="361" spans="1:2" ht="15.75" thickBot="1"/>
    <row r="362" spans="1:2" ht="16.5" thickBot="1">
      <c r="A362" s="272" t="s">
        <v>176</v>
      </c>
      <c r="B362" s="273"/>
    </row>
    <row r="363" spans="1:2" ht="16.5" thickBot="1">
      <c r="A363" s="248" t="s">
        <v>166</v>
      </c>
      <c r="B363" s="274"/>
    </row>
    <row r="364" spans="1:2" ht="15.75" thickBot="1">
      <c r="A364" s="54" t="s">
        <v>8</v>
      </c>
      <c r="B364" s="34">
        <v>29764</v>
      </c>
    </row>
    <row r="365" spans="1:2">
      <c r="A365" s="46" t="s">
        <v>9</v>
      </c>
      <c r="B365" s="51">
        <v>99</v>
      </c>
    </row>
    <row r="366" spans="1:2">
      <c r="A366" s="47" t="s">
        <v>10</v>
      </c>
      <c r="B366" s="52">
        <v>1100</v>
      </c>
    </row>
    <row r="367" spans="1:2">
      <c r="A367" s="47" t="s">
        <v>11</v>
      </c>
      <c r="B367" s="52">
        <v>48</v>
      </c>
    </row>
    <row r="368" spans="1:2">
      <c r="A368" s="47" t="s">
        <v>12</v>
      </c>
      <c r="B368" s="52">
        <v>602</v>
      </c>
    </row>
    <row r="369" spans="1:2">
      <c r="A369" s="47" t="s">
        <v>13</v>
      </c>
      <c r="B369" s="52">
        <v>72</v>
      </c>
    </row>
    <row r="370" spans="1:2">
      <c r="A370" s="47" t="s">
        <v>14</v>
      </c>
      <c r="B370" s="52">
        <v>133</v>
      </c>
    </row>
    <row r="371" spans="1:2">
      <c r="A371" s="47" t="s">
        <v>15</v>
      </c>
      <c r="B371" s="52">
        <v>446</v>
      </c>
    </row>
    <row r="372" spans="1:2">
      <c r="A372" s="47" t="s">
        <v>16</v>
      </c>
      <c r="B372" s="52">
        <v>123</v>
      </c>
    </row>
    <row r="373" spans="1:2">
      <c r="A373" s="47" t="s">
        <v>17</v>
      </c>
      <c r="B373" s="52">
        <v>441</v>
      </c>
    </row>
    <row r="374" spans="1:2">
      <c r="A374" s="47" t="s">
        <v>18</v>
      </c>
      <c r="B374" s="52">
        <v>506</v>
      </c>
    </row>
    <row r="375" spans="1:2">
      <c r="A375" s="47" t="s">
        <v>19</v>
      </c>
      <c r="B375" s="52">
        <v>593</v>
      </c>
    </row>
    <row r="376" spans="1:2">
      <c r="A376" s="47" t="s">
        <v>20</v>
      </c>
      <c r="B376" s="52">
        <v>99</v>
      </c>
    </row>
    <row r="377" spans="1:2">
      <c r="A377" s="47" t="s">
        <v>21</v>
      </c>
      <c r="B377" s="52">
        <v>240</v>
      </c>
    </row>
    <row r="378" spans="1:2">
      <c r="A378" s="47" t="s">
        <v>22</v>
      </c>
      <c r="B378" s="52">
        <v>978</v>
      </c>
    </row>
    <row r="379" spans="1:2">
      <c r="A379" s="47" t="s">
        <v>23</v>
      </c>
      <c r="B379" s="52">
        <v>961</v>
      </c>
    </row>
    <row r="380" spans="1:2">
      <c r="A380" s="47" t="s">
        <v>24</v>
      </c>
      <c r="B380" s="52">
        <v>1556</v>
      </c>
    </row>
    <row r="381" spans="1:2">
      <c r="A381" s="47" t="s">
        <v>25</v>
      </c>
      <c r="B381" s="52">
        <v>118</v>
      </c>
    </row>
    <row r="382" spans="1:2">
      <c r="A382" s="47" t="s">
        <v>26</v>
      </c>
      <c r="B382" s="52">
        <v>672</v>
      </c>
    </row>
    <row r="383" spans="1:2">
      <c r="A383" s="47" t="s">
        <v>27</v>
      </c>
      <c r="B383" s="52">
        <v>1949</v>
      </c>
    </row>
    <row r="384" spans="1:2">
      <c r="A384" s="47" t="s">
        <v>28</v>
      </c>
      <c r="B384" s="52">
        <v>91</v>
      </c>
    </row>
    <row r="385" spans="1:2">
      <c r="A385" s="47" t="s">
        <v>29</v>
      </c>
      <c r="B385" s="52">
        <v>513</v>
      </c>
    </row>
    <row r="386" spans="1:2">
      <c r="A386" s="47" t="s">
        <v>30</v>
      </c>
      <c r="B386" s="52">
        <v>257</v>
      </c>
    </row>
    <row r="387" spans="1:2">
      <c r="A387" s="47" t="s">
        <v>31</v>
      </c>
      <c r="B387" s="52">
        <v>510</v>
      </c>
    </row>
    <row r="388" spans="1:2">
      <c r="A388" s="47" t="s">
        <v>32</v>
      </c>
      <c r="B388" s="52">
        <v>81</v>
      </c>
    </row>
    <row r="389" spans="1:2">
      <c r="A389" s="47" t="s">
        <v>33</v>
      </c>
      <c r="B389" s="52">
        <v>168</v>
      </c>
    </row>
    <row r="390" spans="1:2">
      <c r="A390" s="47" t="s">
        <v>34</v>
      </c>
      <c r="B390" s="52">
        <v>532</v>
      </c>
    </row>
    <row r="391" spans="1:2">
      <c r="A391" s="47" t="s">
        <v>35</v>
      </c>
      <c r="B391" s="52">
        <v>603</v>
      </c>
    </row>
    <row r="392" spans="1:2">
      <c r="A392" s="47" t="s">
        <v>36</v>
      </c>
      <c r="B392" s="52">
        <v>353</v>
      </c>
    </row>
    <row r="393" spans="1:2">
      <c r="A393" s="47" t="s">
        <v>37</v>
      </c>
      <c r="B393" s="52">
        <v>540</v>
      </c>
    </row>
    <row r="394" spans="1:2">
      <c r="A394" s="47" t="s">
        <v>38</v>
      </c>
      <c r="B394" s="52">
        <v>209</v>
      </c>
    </row>
    <row r="395" spans="1:2">
      <c r="A395" s="47" t="s">
        <v>39</v>
      </c>
      <c r="B395" s="52">
        <v>245</v>
      </c>
    </row>
    <row r="396" spans="1:2">
      <c r="A396" s="47" t="s">
        <v>40</v>
      </c>
      <c r="B396" s="52">
        <v>820</v>
      </c>
    </row>
    <row r="397" spans="1:2">
      <c r="A397" s="47" t="s">
        <v>41</v>
      </c>
      <c r="B397" s="52">
        <v>796</v>
      </c>
    </row>
    <row r="398" spans="1:2">
      <c r="A398" s="47" t="s">
        <v>42</v>
      </c>
      <c r="B398" s="52" t="s">
        <v>141</v>
      </c>
    </row>
    <row r="399" spans="1:2">
      <c r="A399" s="47" t="s">
        <v>43</v>
      </c>
      <c r="B399" s="52">
        <v>13035</v>
      </c>
    </row>
    <row r="400" spans="1:2" ht="15.75" thickBot="1">
      <c r="A400" s="50" t="s">
        <v>44</v>
      </c>
      <c r="B400" s="53">
        <v>275</v>
      </c>
    </row>
    <row r="402" spans="1:2" ht="15.75" thickBot="1"/>
    <row r="403" spans="1:2" ht="16.5" thickBot="1">
      <c r="A403" s="272" t="s">
        <v>177</v>
      </c>
      <c r="B403" s="273"/>
    </row>
    <row r="404" spans="1:2" ht="16.5" thickBot="1">
      <c r="A404" s="248" t="s">
        <v>166</v>
      </c>
      <c r="B404" s="274"/>
    </row>
    <row r="405" spans="1:2" ht="16.5" thickBot="1">
      <c r="A405" s="24" t="s">
        <v>46</v>
      </c>
      <c r="B405" s="36">
        <v>29780</v>
      </c>
    </row>
    <row r="406" spans="1:2">
      <c r="A406" s="46" t="s">
        <v>47</v>
      </c>
      <c r="B406" s="51">
        <v>2863</v>
      </c>
    </row>
    <row r="407" spans="1:2">
      <c r="A407" s="47" t="s">
        <v>48</v>
      </c>
      <c r="B407" s="52">
        <v>2541</v>
      </c>
    </row>
    <row r="408" spans="1:2">
      <c r="A408" s="47" t="s">
        <v>49</v>
      </c>
      <c r="B408" s="52">
        <v>255</v>
      </c>
    </row>
    <row r="409" spans="1:2">
      <c r="A409" s="47" t="s">
        <v>50</v>
      </c>
      <c r="B409" s="52">
        <v>67</v>
      </c>
    </row>
    <row r="410" spans="1:2">
      <c r="A410" s="47" t="s">
        <v>51</v>
      </c>
      <c r="B410" s="52">
        <v>38</v>
      </c>
    </row>
    <row r="411" spans="1:2">
      <c r="A411" s="47" t="s">
        <v>52</v>
      </c>
      <c r="B411" s="52"/>
    </row>
    <row r="412" spans="1:2">
      <c r="A412" s="47" t="s">
        <v>53</v>
      </c>
      <c r="B412" s="52">
        <v>2</v>
      </c>
    </row>
    <row r="413" spans="1:2">
      <c r="A413" s="47" t="s">
        <v>54</v>
      </c>
      <c r="B413" s="52">
        <v>29</v>
      </c>
    </row>
    <row r="414" spans="1:2">
      <c r="A414" s="47" t="s">
        <v>55</v>
      </c>
      <c r="B414" s="52">
        <v>7</v>
      </c>
    </row>
    <row r="415" spans="1:2">
      <c r="A415" s="47" t="s">
        <v>56</v>
      </c>
      <c r="B415" s="52">
        <v>1764</v>
      </c>
    </row>
    <row r="416" spans="1:2">
      <c r="A416" s="47" t="s">
        <v>57</v>
      </c>
      <c r="B416" s="52">
        <v>533</v>
      </c>
    </row>
    <row r="417" spans="1:2">
      <c r="A417" s="47" t="s">
        <v>58</v>
      </c>
      <c r="B417" s="52">
        <v>63</v>
      </c>
    </row>
    <row r="418" spans="1:2">
      <c r="A418" s="47" t="s">
        <v>59</v>
      </c>
      <c r="B418" s="52" t="s">
        <v>142</v>
      </c>
    </row>
    <row r="419" spans="1:2">
      <c r="A419" s="47" t="s">
        <v>60</v>
      </c>
      <c r="B419" s="52">
        <v>144</v>
      </c>
    </row>
    <row r="420" spans="1:2">
      <c r="A420" s="47" t="s">
        <v>61</v>
      </c>
      <c r="B420" s="52" t="s">
        <v>143</v>
      </c>
    </row>
    <row r="421" spans="1:2">
      <c r="A421" s="47" t="s">
        <v>62</v>
      </c>
      <c r="B421" s="52">
        <v>142</v>
      </c>
    </row>
    <row r="422" spans="1:2">
      <c r="A422" s="47" t="s">
        <v>63</v>
      </c>
      <c r="B422" s="52" t="s">
        <v>144</v>
      </c>
    </row>
    <row r="423" spans="1:2">
      <c r="A423" s="47" t="s">
        <v>64</v>
      </c>
      <c r="B423" s="52">
        <v>83</v>
      </c>
    </row>
    <row r="424" spans="1:2">
      <c r="A424" s="47" t="s">
        <v>65</v>
      </c>
      <c r="B424" s="52">
        <v>10</v>
      </c>
    </row>
    <row r="425" spans="1:2">
      <c r="A425" s="47" t="s">
        <v>66</v>
      </c>
      <c r="B425" s="52">
        <v>60</v>
      </c>
    </row>
    <row r="426" spans="1:2">
      <c r="A426" s="47" t="s">
        <v>67</v>
      </c>
      <c r="B426" s="52">
        <v>67</v>
      </c>
    </row>
    <row r="427" spans="1:2">
      <c r="A427" s="47" t="s">
        <v>68</v>
      </c>
      <c r="B427" s="52">
        <v>3</v>
      </c>
    </row>
    <row r="428" spans="1:2">
      <c r="A428" s="47" t="s">
        <v>69</v>
      </c>
      <c r="B428" s="52">
        <v>232</v>
      </c>
    </row>
    <row r="429" spans="1:2">
      <c r="A429" s="47" t="s">
        <v>70</v>
      </c>
      <c r="B429" s="52">
        <v>13</v>
      </c>
    </row>
    <row r="430" spans="1:2">
      <c r="A430" s="47" t="s">
        <v>71</v>
      </c>
      <c r="B430" s="52" t="s">
        <v>146</v>
      </c>
    </row>
    <row r="431" spans="1:2">
      <c r="A431" s="47" t="s">
        <v>72</v>
      </c>
      <c r="B431" s="52">
        <v>1</v>
      </c>
    </row>
    <row r="432" spans="1:2">
      <c r="A432" s="47" t="s">
        <v>73</v>
      </c>
      <c r="B432" s="52">
        <v>163</v>
      </c>
    </row>
    <row r="433" spans="1:2">
      <c r="A433" s="47" t="s">
        <v>74</v>
      </c>
      <c r="B433" s="52">
        <v>140</v>
      </c>
    </row>
    <row r="434" spans="1:2">
      <c r="A434" s="47" t="s">
        <v>75</v>
      </c>
      <c r="B434" s="52">
        <v>110</v>
      </c>
    </row>
    <row r="435" spans="1:2">
      <c r="A435" s="47" t="s">
        <v>76</v>
      </c>
      <c r="B435" s="52">
        <v>56</v>
      </c>
    </row>
    <row r="436" spans="1:2">
      <c r="A436" s="47" t="s">
        <v>77</v>
      </c>
      <c r="B436" s="52">
        <v>15</v>
      </c>
    </row>
    <row r="437" spans="1:2">
      <c r="A437" s="47" t="s">
        <v>78</v>
      </c>
      <c r="B437" s="52">
        <v>1</v>
      </c>
    </row>
    <row r="438" spans="1:2">
      <c r="A438" s="47" t="s">
        <v>79</v>
      </c>
      <c r="B438" s="52">
        <v>40</v>
      </c>
    </row>
    <row r="439" spans="1:2">
      <c r="A439" s="47" t="s">
        <v>80</v>
      </c>
      <c r="B439" s="52">
        <v>110</v>
      </c>
    </row>
    <row r="440" spans="1:2">
      <c r="A440" s="47" t="s">
        <v>81</v>
      </c>
      <c r="B440" s="52">
        <v>59</v>
      </c>
    </row>
    <row r="441" spans="1:2">
      <c r="A441" s="47" t="s">
        <v>82</v>
      </c>
      <c r="B441" s="52">
        <v>23</v>
      </c>
    </row>
    <row r="442" spans="1:2">
      <c r="A442" s="47" t="s">
        <v>83</v>
      </c>
      <c r="B442" s="52">
        <v>28</v>
      </c>
    </row>
    <row r="443" spans="1:2">
      <c r="A443" s="47" t="s">
        <v>84</v>
      </c>
      <c r="B443" s="52"/>
    </row>
    <row r="444" spans="1:2">
      <c r="A444" s="47" t="s">
        <v>85</v>
      </c>
      <c r="B444" s="52">
        <v>3692</v>
      </c>
    </row>
    <row r="445" spans="1:2">
      <c r="A445" s="47" t="s">
        <v>86</v>
      </c>
      <c r="B445" s="52">
        <v>9220</v>
      </c>
    </row>
    <row r="446" spans="1:2">
      <c r="A446" s="47" t="s">
        <v>87</v>
      </c>
      <c r="B446" s="52">
        <v>946</v>
      </c>
    </row>
    <row r="447" spans="1:2">
      <c r="A447" s="47" t="s">
        <v>88</v>
      </c>
      <c r="B447" s="52">
        <v>27</v>
      </c>
    </row>
    <row r="448" spans="1:2">
      <c r="A448" s="47" t="s">
        <v>89</v>
      </c>
      <c r="B448" s="52">
        <v>586</v>
      </c>
    </row>
    <row r="449" spans="1:2">
      <c r="A449" s="47" t="s">
        <v>90</v>
      </c>
      <c r="B449" s="52">
        <v>326</v>
      </c>
    </row>
    <row r="450" spans="1:2">
      <c r="A450" s="47" t="s">
        <v>91</v>
      </c>
      <c r="B450" s="52" t="s">
        <v>145</v>
      </c>
    </row>
    <row r="451" spans="1:2">
      <c r="A451" s="47" t="s">
        <v>92</v>
      </c>
      <c r="B451" s="52">
        <v>621</v>
      </c>
    </row>
    <row r="452" spans="1:2">
      <c r="A452" s="47" t="s">
        <v>93</v>
      </c>
      <c r="B452" s="52">
        <v>7653</v>
      </c>
    </row>
    <row r="453" spans="1:2">
      <c r="A453" s="47" t="s">
        <v>94</v>
      </c>
      <c r="B453" s="52">
        <v>5193</v>
      </c>
    </row>
    <row r="454" spans="1:2">
      <c r="A454" s="47" t="s">
        <v>95</v>
      </c>
      <c r="B454" s="52">
        <v>4855</v>
      </c>
    </row>
    <row r="455" spans="1:2">
      <c r="A455" s="47" t="s">
        <v>96</v>
      </c>
      <c r="B455" s="52">
        <v>65</v>
      </c>
    </row>
    <row r="456" spans="1:2">
      <c r="A456" s="47" t="s">
        <v>97</v>
      </c>
      <c r="B456" s="52">
        <v>6</v>
      </c>
    </row>
    <row r="457" spans="1:2">
      <c r="A457" s="47" t="s">
        <v>98</v>
      </c>
      <c r="B457" s="52">
        <v>225</v>
      </c>
    </row>
    <row r="458" spans="1:2">
      <c r="A458" s="47" t="s">
        <v>99</v>
      </c>
      <c r="B458" s="52">
        <v>42</v>
      </c>
    </row>
    <row r="459" spans="1:2">
      <c r="A459" s="47" t="s">
        <v>100</v>
      </c>
      <c r="B459" s="52">
        <v>1133</v>
      </c>
    </row>
    <row r="460" spans="1:2">
      <c r="A460" s="47" t="s">
        <v>101</v>
      </c>
      <c r="B460" s="52">
        <v>220</v>
      </c>
    </row>
    <row r="461" spans="1:2">
      <c r="A461" s="47" t="s">
        <v>102</v>
      </c>
      <c r="B461" s="52">
        <v>913</v>
      </c>
    </row>
    <row r="462" spans="1:2">
      <c r="A462" s="47" t="s">
        <v>103</v>
      </c>
      <c r="B462" s="52">
        <v>574</v>
      </c>
    </row>
    <row r="463" spans="1:2">
      <c r="A463" s="47" t="s">
        <v>104</v>
      </c>
      <c r="B463" s="52">
        <v>44</v>
      </c>
    </row>
    <row r="464" spans="1:2">
      <c r="A464" s="47" t="s">
        <v>105</v>
      </c>
      <c r="B464" s="52">
        <v>67</v>
      </c>
    </row>
    <row r="465" spans="1:2">
      <c r="A465" s="47" t="s">
        <v>106</v>
      </c>
      <c r="B465" s="52">
        <v>5</v>
      </c>
    </row>
    <row r="466" spans="1:2">
      <c r="A466" s="47" t="s">
        <v>107</v>
      </c>
      <c r="B466" s="52">
        <v>28</v>
      </c>
    </row>
    <row r="467" spans="1:2">
      <c r="A467" s="47" t="s">
        <v>108</v>
      </c>
      <c r="B467" s="52">
        <v>311</v>
      </c>
    </row>
    <row r="468" spans="1:2">
      <c r="A468" s="47" t="s">
        <v>109</v>
      </c>
      <c r="B468" s="52">
        <v>119</v>
      </c>
    </row>
    <row r="469" spans="1:2">
      <c r="A469" s="47" t="s">
        <v>110</v>
      </c>
      <c r="B469" s="52">
        <v>77</v>
      </c>
    </row>
    <row r="470" spans="1:2">
      <c r="A470" s="47" t="s">
        <v>111</v>
      </c>
      <c r="B470" s="52">
        <v>19</v>
      </c>
    </row>
    <row r="471" spans="1:2">
      <c r="A471" s="47" t="s">
        <v>112</v>
      </c>
      <c r="B471" s="52">
        <v>58</v>
      </c>
    </row>
    <row r="472" spans="1:2">
      <c r="A472" s="47" t="s">
        <v>113</v>
      </c>
      <c r="B472" s="52">
        <v>879</v>
      </c>
    </row>
    <row r="473" spans="1:2">
      <c r="A473" s="47" t="s">
        <v>114</v>
      </c>
      <c r="B473" s="52">
        <v>879</v>
      </c>
    </row>
    <row r="474" spans="1:2">
      <c r="A474" s="47" t="s">
        <v>115</v>
      </c>
      <c r="B474" s="52">
        <v>1400</v>
      </c>
    </row>
    <row r="475" spans="1:2">
      <c r="A475" s="47" t="s">
        <v>116</v>
      </c>
      <c r="B475" s="52">
        <v>658</v>
      </c>
    </row>
    <row r="476" spans="1:2">
      <c r="A476" s="47" t="s">
        <v>117</v>
      </c>
      <c r="B476" s="52">
        <v>2</v>
      </c>
    </row>
    <row r="477" spans="1:2">
      <c r="A477" s="47" t="s">
        <v>118</v>
      </c>
      <c r="B477" s="52">
        <v>348</v>
      </c>
    </row>
    <row r="478" spans="1:2">
      <c r="A478" s="47" t="s">
        <v>119</v>
      </c>
      <c r="B478" s="52">
        <v>203</v>
      </c>
    </row>
    <row r="479" spans="1:2">
      <c r="A479" s="47" t="s">
        <v>120</v>
      </c>
      <c r="B479" s="52">
        <v>309</v>
      </c>
    </row>
    <row r="480" spans="1:2" ht="15.75" thickBot="1">
      <c r="A480" s="50" t="s">
        <v>121</v>
      </c>
      <c r="B480" s="53">
        <v>1261</v>
      </c>
    </row>
    <row r="482" spans="1:2" ht="15.75" thickBot="1"/>
    <row r="483" spans="1:2" ht="16.5" thickBot="1">
      <c r="A483" s="272" t="s">
        <v>178</v>
      </c>
      <c r="B483" s="273"/>
    </row>
    <row r="484" spans="1:2" ht="16.5" thickBot="1">
      <c r="A484" s="248" t="s">
        <v>166</v>
      </c>
      <c r="B484" s="274"/>
    </row>
    <row r="485" spans="1:2" ht="16.5" thickBot="1">
      <c r="A485" s="24" t="s">
        <v>8</v>
      </c>
      <c r="B485" s="308">
        <v>239180060.00213727</v>
      </c>
    </row>
    <row r="486" spans="1:2">
      <c r="A486" s="46" t="s">
        <v>9</v>
      </c>
      <c r="B486" s="309">
        <v>823975.21373826684</v>
      </c>
    </row>
    <row r="487" spans="1:2">
      <c r="A487" s="47" t="s">
        <v>10</v>
      </c>
      <c r="B487" s="310">
        <v>16174514.10687248</v>
      </c>
    </row>
    <row r="488" spans="1:2">
      <c r="A488" s="47" t="s">
        <v>11</v>
      </c>
      <c r="B488" s="310">
        <v>349021.38011515647</v>
      </c>
    </row>
    <row r="489" spans="1:2">
      <c r="A489" s="47" t="s">
        <v>12</v>
      </c>
      <c r="B489" s="310">
        <v>2783600.7182479799</v>
      </c>
    </row>
    <row r="490" spans="1:2">
      <c r="A490" s="47" t="s">
        <v>13</v>
      </c>
      <c r="B490" s="310">
        <v>447162.54645196011</v>
      </c>
    </row>
    <row r="491" spans="1:2">
      <c r="A491" s="47" t="s">
        <v>14</v>
      </c>
      <c r="B491" s="310">
        <v>1177245.4037453607</v>
      </c>
    </row>
    <row r="492" spans="1:2">
      <c r="A492" s="47" t="s">
        <v>15</v>
      </c>
      <c r="B492" s="310">
        <v>1902075.0905622891</v>
      </c>
    </row>
    <row r="493" spans="1:2">
      <c r="A493" s="47" t="s">
        <v>16</v>
      </c>
      <c r="B493" s="310">
        <v>597516.98331755388</v>
      </c>
    </row>
    <row r="494" spans="1:2">
      <c r="A494" s="47" t="s">
        <v>17</v>
      </c>
      <c r="B494" s="310">
        <v>2339418.1063356134</v>
      </c>
    </row>
    <row r="495" spans="1:2">
      <c r="A495" s="47" t="s">
        <v>18</v>
      </c>
      <c r="B495" s="310">
        <v>4278156.8883526791</v>
      </c>
    </row>
    <row r="496" spans="1:2">
      <c r="A496" s="47" t="s">
        <v>19</v>
      </c>
      <c r="B496" s="310">
        <v>2245876.0054521309</v>
      </c>
    </row>
    <row r="497" spans="1:2">
      <c r="A497" s="47" t="s">
        <v>20</v>
      </c>
      <c r="B497" s="310">
        <v>1329752.4206888324</v>
      </c>
    </row>
    <row r="498" spans="1:2">
      <c r="A498" s="47" t="s">
        <v>21</v>
      </c>
      <c r="B498" s="310">
        <v>1413853.9740405392</v>
      </c>
    </row>
    <row r="499" spans="1:2">
      <c r="A499" s="47" t="s">
        <v>22</v>
      </c>
      <c r="B499" s="310">
        <v>8509083.6373495627</v>
      </c>
    </row>
    <row r="500" spans="1:2">
      <c r="A500" s="47" t="s">
        <v>23</v>
      </c>
      <c r="B500" s="310">
        <v>6848317.3920292202</v>
      </c>
    </row>
    <row r="501" spans="1:2">
      <c r="A501" s="47" t="s">
        <v>24</v>
      </c>
      <c r="B501" s="310">
        <v>15574227.78431502</v>
      </c>
    </row>
    <row r="502" spans="1:2">
      <c r="A502" s="47" t="s">
        <v>25</v>
      </c>
      <c r="B502" s="310">
        <v>1040655.4579885717</v>
      </c>
    </row>
    <row r="503" spans="1:2">
      <c r="A503" s="47" t="s">
        <v>26</v>
      </c>
      <c r="B503" s="310">
        <v>2844927.041834116</v>
      </c>
    </row>
    <row r="504" spans="1:2">
      <c r="A504" s="47" t="s">
        <v>27</v>
      </c>
      <c r="B504" s="310">
        <v>19580938.3804469</v>
      </c>
    </row>
    <row r="505" spans="1:2">
      <c r="A505" s="47" t="s">
        <v>28</v>
      </c>
      <c r="B505" s="310">
        <v>1003305.6192037661</v>
      </c>
    </row>
    <row r="506" spans="1:2">
      <c r="A506" s="47" t="s">
        <v>29</v>
      </c>
      <c r="B506" s="310">
        <v>2863973.6519862968</v>
      </c>
    </row>
    <row r="507" spans="1:2">
      <c r="A507" s="47" t="s">
        <v>30</v>
      </c>
      <c r="B507" s="310">
        <v>1440243.3550404487</v>
      </c>
    </row>
    <row r="508" spans="1:2">
      <c r="A508" s="47" t="s">
        <v>31</v>
      </c>
      <c r="B508" s="310">
        <v>5444422.1669661636</v>
      </c>
    </row>
    <row r="509" spans="1:2">
      <c r="A509" s="47" t="s">
        <v>32</v>
      </c>
      <c r="B509" s="310">
        <v>797295.0211807671</v>
      </c>
    </row>
    <row r="510" spans="1:2">
      <c r="A510" s="47" t="s">
        <v>33</v>
      </c>
      <c r="B510" s="310">
        <v>1222546.8172085651</v>
      </c>
    </row>
    <row r="511" spans="1:2">
      <c r="A511" s="47" t="s">
        <v>34</v>
      </c>
      <c r="B511" s="310">
        <v>3846775.2885285295</v>
      </c>
    </row>
    <row r="512" spans="1:2">
      <c r="A512" s="47" t="s">
        <v>35</v>
      </c>
      <c r="B512" s="310">
        <v>2397769.7989363978</v>
      </c>
    </row>
    <row r="513" spans="1:2">
      <c r="A513" s="47" t="s">
        <v>36</v>
      </c>
      <c r="B513" s="310">
        <v>1753679.433063322</v>
      </c>
    </row>
    <row r="514" spans="1:2">
      <c r="A514" s="47" t="s">
        <v>37</v>
      </c>
      <c r="B514" s="310">
        <v>2510794.50632702</v>
      </c>
    </row>
    <row r="515" spans="1:2">
      <c r="A515" s="47" t="s">
        <v>38</v>
      </c>
      <c r="B515" s="310">
        <v>1252396.7673512287</v>
      </c>
    </row>
    <row r="516" spans="1:2">
      <c r="A516" s="47" t="s">
        <v>39</v>
      </c>
      <c r="B516" s="310">
        <v>1457422.6721366728</v>
      </c>
    </row>
    <row r="517" spans="1:2">
      <c r="A517" s="47" t="s">
        <v>40</v>
      </c>
      <c r="B517" s="310">
        <v>3335697.6210761694</v>
      </c>
    </row>
    <row r="518" spans="1:2">
      <c r="A518" s="47" t="s">
        <v>41</v>
      </c>
      <c r="B518" s="310">
        <v>2708430.7922022655</v>
      </c>
    </row>
    <row r="519" spans="1:2">
      <c r="A519" s="47" t="s">
        <v>42</v>
      </c>
      <c r="B519" s="310">
        <v>154435.96381748855</v>
      </c>
    </row>
    <row r="520" spans="1:2">
      <c r="A520" s="47" t="s">
        <v>43</v>
      </c>
      <c r="B520" s="310">
        <v>115741956.88862088</v>
      </c>
    </row>
    <row r="521" spans="1:2" ht="15.75" thickBot="1">
      <c r="A521" s="50" t="s">
        <v>44</v>
      </c>
      <c r="B521" s="311">
        <v>988595.10660708591</v>
      </c>
    </row>
    <row r="523" spans="1:2" ht="15.75" thickBot="1"/>
    <row r="524" spans="1:2" ht="16.5" thickBot="1">
      <c r="A524" s="272" t="s">
        <v>147</v>
      </c>
      <c r="B524" s="273"/>
    </row>
    <row r="525" spans="1:2" ht="16.5" thickBot="1">
      <c r="A525" s="248" t="s">
        <v>166</v>
      </c>
      <c r="B525" s="274"/>
    </row>
    <row r="526" spans="1:2" ht="16.5" thickBot="1">
      <c r="A526" s="24" t="s">
        <v>46</v>
      </c>
      <c r="B526" s="308">
        <v>239180060.00213727</v>
      </c>
    </row>
    <row r="527" spans="1:2">
      <c r="A527" s="46" t="s">
        <v>47</v>
      </c>
      <c r="B527" s="309">
        <v>5629264.8794533033</v>
      </c>
    </row>
    <row r="528" spans="1:2">
      <c r="A528" s="47" t="s">
        <v>48</v>
      </c>
      <c r="B528" s="310">
        <v>0</v>
      </c>
    </row>
    <row r="529" spans="1:2">
      <c r="A529" s="47" t="s">
        <v>49</v>
      </c>
      <c r="B529" s="310">
        <v>0</v>
      </c>
    </row>
    <row r="530" spans="1:2">
      <c r="A530" s="47" t="s">
        <v>50</v>
      </c>
      <c r="B530" s="310">
        <v>0</v>
      </c>
    </row>
    <row r="531" spans="1:2">
      <c r="A531" s="47" t="s">
        <v>51</v>
      </c>
      <c r="B531" s="310">
        <v>70756.07038004433</v>
      </c>
    </row>
    <row r="532" spans="1:2">
      <c r="A532" s="47" t="s">
        <v>52</v>
      </c>
      <c r="B532" s="310">
        <v>0</v>
      </c>
    </row>
    <row r="533" spans="1:2">
      <c r="A533" s="47" t="s">
        <v>53</v>
      </c>
      <c r="B533" s="310">
        <v>0</v>
      </c>
    </row>
    <row r="534" spans="1:2">
      <c r="A534" s="47" t="s">
        <v>54</v>
      </c>
      <c r="B534" s="310">
        <v>0</v>
      </c>
    </row>
    <row r="535" spans="1:2">
      <c r="A535" s="47" t="s">
        <v>55</v>
      </c>
      <c r="B535" s="310">
        <v>0</v>
      </c>
    </row>
    <row r="536" spans="1:2">
      <c r="A536" s="47" t="s">
        <v>56</v>
      </c>
      <c r="B536" s="310">
        <v>8151595.7842845665</v>
      </c>
    </row>
    <row r="537" spans="1:2">
      <c r="A537" s="47" t="s">
        <v>57</v>
      </c>
      <c r="B537" s="310">
        <v>0</v>
      </c>
    </row>
    <row r="538" spans="1:2">
      <c r="A538" s="47" t="s">
        <v>58</v>
      </c>
      <c r="B538" s="310">
        <v>0</v>
      </c>
    </row>
    <row r="539" spans="1:2">
      <c r="A539" s="47" t="s">
        <v>59</v>
      </c>
      <c r="B539" s="310">
        <v>0</v>
      </c>
    </row>
    <row r="540" spans="1:2">
      <c r="A540" s="47" t="s">
        <v>60</v>
      </c>
      <c r="B540" s="310">
        <v>0</v>
      </c>
    </row>
    <row r="541" spans="1:2">
      <c r="A541" s="47" t="s">
        <v>61</v>
      </c>
      <c r="B541" s="310">
        <v>0</v>
      </c>
    </row>
    <row r="542" spans="1:2">
      <c r="A542" s="47" t="s">
        <v>62</v>
      </c>
      <c r="B542" s="310">
        <v>0</v>
      </c>
    </row>
    <row r="543" spans="1:2">
      <c r="A543" s="47" t="s">
        <v>63</v>
      </c>
      <c r="B543" s="310">
        <v>0</v>
      </c>
    </row>
    <row r="544" spans="1:2">
      <c r="A544" s="47" t="s">
        <v>64</v>
      </c>
      <c r="B544" s="310">
        <v>0</v>
      </c>
    </row>
    <row r="545" spans="1:2">
      <c r="A545" s="47" t="s">
        <v>65</v>
      </c>
      <c r="B545" s="310">
        <v>0</v>
      </c>
    </row>
    <row r="546" spans="1:2">
      <c r="A546" s="47" t="s">
        <v>66</v>
      </c>
      <c r="B546" s="310">
        <v>0</v>
      </c>
    </row>
    <row r="547" spans="1:2">
      <c r="A547" s="47" t="s">
        <v>67</v>
      </c>
      <c r="B547" s="310">
        <v>0</v>
      </c>
    </row>
    <row r="548" spans="1:2">
      <c r="A548" s="47" t="s">
        <v>68</v>
      </c>
      <c r="B548" s="310">
        <v>0</v>
      </c>
    </row>
    <row r="549" spans="1:2">
      <c r="A549" s="47" t="s">
        <v>69</v>
      </c>
      <c r="B549" s="310">
        <v>0</v>
      </c>
    </row>
    <row r="550" spans="1:2">
      <c r="A550" s="47" t="s">
        <v>70</v>
      </c>
      <c r="B550" s="310">
        <v>0</v>
      </c>
    </row>
    <row r="551" spans="1:2">
      <c r="A551" s="47" t="s">
        <v>71</v>
      </c>
      <c r="B551" s="310">
        <v>0</v>
      </c>
    </row>
    <row r="552" spans="1:2">
      <c r="A552" s="47" t="s">
        <v>72</v>
      </c>
      <c r="B552" s="310">
        <v>0</v>
      </c>
    </row>
    <row r="553" spans="1:2">
      <c r="A553" s="47" t="s">
        <v>73</v>
      </c>
      <c r="B553" s="310">
        <v>0</v>
      </c>
    </row>
    <row r="554" spans="1:2">
      <c r="A554" s="47" t="s">
        <v>74</v>
      </c>
      <c r="B554" s="310">
        <v>0</v>
      </c>
    </row>
    <row r="555" spans="1:2">
      <c r="A555" s="47" t="s">
        <v>75</v>
      </c>
      <c r="B555" s="310">
        <v>0</v>
      </c>
    </row>
    <row r="556" spans="1:2">
      <c r="A556" s="47" t="s">
        <v>76</v>
      </c>
      <c r="B556" s="310">
        <v>403510.13016309252</v>
      </c>
    </row>
    <row r="557" spans="1:2">
      <c r="A557" s="47" t="s">
        <v>77</v>
      </c>
      <c r="B557" s="310">
        <v>0</v>
      </c>
    </row>
    <row r="558" spans="1:2">
      <c r="A558" s="47" t="s">
        <v>78</v>
      </c>
      <c r="B558" s="310">
        <v>0</v>
      </c>
    </row>
    <row r="559" spans="1:2">
      <c r="A559" s="47" t="s">
        <v>79</v>
      </c>
      <c r="B559" s="310">
        <v>0</v>
      </c>
    </row>
    <row r="560" spans="1:2">
      <c r="A560" s="47" t="s">
        <v>80</v>
      </c>
      <c r="B560" s="310">
        <v>652258.59053786157</v>
      </c>
    </row>
    <row r="561" spans="1:2">
      <c r="A561" s="47" t="s">
        <v>81</v>
      </c>
      <c r="B561" s="310">
        <v>0</v>
      </c>
    </row>
    <row r="562" spans="1:2">
      <c r="A562" s="47" t="s">
        <v>82</v>
      </c>
      <c r="B562" s="310">
        <v>0</v>
      </c>
    </row>
    <row r="563" spans="1:2">
      <c r="A563" s="47" t="s">
        <v>83</v>
      </c>
      <c r="B563" s="310">
        <v>0</v>
      </c>
    </row>
    <row r="564" spans="1:2">
      <c r="A564" s="47" t="s">
        <v>84</v>
      </c>
      <c r="B564" s="310">
        <v>0</v>
      </c>
    </row>
    <row r="565" spans="1:2">
      <c r="A565" s="47" t="s">
        <v>85</v>
      </c>
      <c r="B565" s="310">
        <v>18626029.789575171</v>
      </c>
    </row>
    <row r="566" spans="1:2">
      <c r="A566" s="47" t="s">
        <v>86</v>
      </c>
      <c r="B566" s="310">
        <v>154202946.72637752</v>
      </c>
    </row>
    <row r="567" spans="1:2">
      <c r="A567" s="47" t="s">
        <v>87</v>
      </c>
      <c r="B567" s="310">
        <v>0</v>
      </c>
    </row>
    <row r="568" spans="1:2">
      <c r="A568" s="47" t="s">
        <v>88</v>
      </c>
      <c r="B568" s="310">
        <v>0</v>
      </c>
    </row>
    <row r="569" spans="1:2">
      <c r="A569" s="47" t="s">
        <v>89</v>
      </c>
      <c r="B569" s="310">
        <v>0</v>
      </c>
    </row>
    <row r="570" spans="1:2">
      <c r="A570" s="47" t="s">
        <v>90</v>
      </c>
      <c r="B570" s="310">
        <v>0</v>
      </c>
    </row>
    <row r="571" spans="1:2">
      <c r="A571" s="47" t="s">
        <v>91</v>
      </c>
      <c r="B571" s="310">
        <v>0</v>
      </c>
    </row>
    <row r="572" spans="1:2">
      <c r="A572" s="47" t="s">
        <v>92</v>
      </c>
      <c r="B572" s="310">
        <v>0</v>
      </c>
    </row>
    <row r="573" spans="1:2">
      <c r="A573" s="47" t="s">
        <v>93</v>
      </c>
      <c r="B573" s="310">
        <v>0</v>
      </c>
    </row>
    <row r="574" spans="1:2">
      <c r="A574" s="47" t="s">
        <v>94</v>
      </c>
      <c r="B574" s="310">
        <v>20883410.294704258</v>
      </c>
    </row>
    <row r="575" spans="1:2">
      <c r="A575" s="47" t="s">
        <v>95</v>
      </c>
      <c r="B575" s="310">
        <v>0</v>
      </c>
    </row>
    <row r="576" spans="1:2">
      <c r="A576" s="47" t="s">
        <v>96</v>
      </c>
      <c r="B576" s="310">
        <v>0</v>
      </c>
    </row>
    <row r="577" spans="1:2">
      <c r="A577" s="47" t="s">
        <v>97</v>
      </c>
      <c r="B577" s="310">
        <v>0</v>
      </c>
    </row>
    <row r="578" spans="1:2">
      <c r="A578" s="47" t="s">
        <v>98</v>
      </c>
      <c r="B578" s="310">
        <v>0</v>
      </c>
    </row>
    <row r="579" spans="1:2">
      <c r="A579" s="47" t="s">
        <v>99</v>
      </c>
      <c r="B579" s="310">
        <v>0</v>
      </c>
    </row>
    <row r="580" spans="1:2">
      <c r="A580" s="47" t="s">
        <v>100</v>
      </c>
      <c r="B580" s="310">
        <v>7564106.5363855781</v>
      </c>
    </row>
    <row r="581" spans="1:2">
      <c r="A581" s="47" t="s">
        <v>101</v>
      </c>
      <c r="B581" s="310">
        <v>0</v>
      </c>
    </row>
    <row r="582" spans="1:2">
      <c r="A582" s="47" t="s">
        <v>102</v>
      </c>
      <c r="B582" s="310">
        <v>0</v>
      </c>
    </row>
    <row r="583" spans="1:2">
      <c r="A583" s="47" t="s">
        <v>103</v>
      </c>
      <c r="B583" s="310">
        <v>1542555.0130758502</v>
      </c>
    </row>
    <row r="584" spans="1:2">
      <c r="A584" s="47" t="s">
        <v>104</v>
      </c>
      <c r="B584" s="310">
        <v>0</v>
      </c>
    </row>
    <row r="585" spans="1:2">
      <c r="A585" s="47" t="s">
        <v>105</v>
      </c>
      <c r="B585" s="310">
        <v>0</v>
      </c>
    </row>
    <row r="586" spans="1:2">
      <c r="A586" s="47" t="s">
        <v>106</v>
      </c>
      <c r="B586" s="310">
        <v>0</v>
      </c>
    </row>
    <row r="587" spans="1:2">
      <c r="A587" s="47" t="s">
        <v>107</v>
      </c>
      <c r="B587" s="310">
        <v>0</v>
      </c>
    </row>
    <row r="588" spans="1:2">
      <c r="A588" s="47" t="s">
        <v>108</v>
      </c>
      <c r="B588" s="310">
        <v>0</v>
      </c>
    </row>
    <row r="589" spans="1:2">
      <c r="A589" s="47" t="s">
        <v>109</v>
      </c>
      <c r="B589" s="310">
        <v>0</v>
      </c>
    </row>
    <row r="590" spans="1:2">
      <c r="A590" s="47" t="s">
        <v>110</v>
      </c>
      <c r="B590" s="310">
        <v>346862.39955410676</v>
      </c>
    </row>
    <row r="591" spans="1:2">
      <c r="A591" s="47" t="s">
        <v>111</v>
      </c>
      <c r="B591" s="310">
        <v>0</v>
      </c>
    </row>
    <row r="592" spans="1:2">
      <c r="A592" s="47" t="s">
        <v>112</v>
      </c>
      <c r="B592" s="310">
        <v>0</v>
      </c>
    </row>
    <row r="593" spans="1:2">
      <c r="A593" s="47" t="s">
        <v>113</v>
      </c>
      <c r="B593" s="310">
        <v>9791230.6312648468</v>
      </c>
    </row>
    <row r="594" spans="1:2">
      <c r="A594" s="47" t="s">
        <v>114</v>
      </c>
      <c r="B594" s="310">
        <v>0</v>
      </c>
    </row>
    <row r="595" spans="1:2">
      <c r="A595" s="47" t="s">
        <v>115</v>
      </c>
      <c r="B595" s="310">
        <v>4124224.662434937</v>
      </c>
    </row>
    <row r="596" spans="1:2">
      <c r="A596" s="47" t="s">
        <v>116</v>
      </c>
      <c r="B596" s="310">
        <v>3436750.6367358677</v>
      </c>
    </row>
    <row r="597" spans="1:2">
      <c r="A597" s="47" t="s">
        <v>117</v>
      </c>
      <c r="B597" s="310">
        <v>0</v>
      </c>
    </row>
    <row r="598" spans="1:2">
      <c r="A598" s="47" t="s">
        <v>118</v>
      </c>
      <c r="B598" s="310">
        <v>382631.75660573691</v>
      </c>
    </row>
    <row r="599" spans="1:2">
      <c r="A599" s="47" t="s">
        <v>119</v>
      </c>
      <c r="B599" s="310">
        <v>519292.61015173508</v>
      </c>
    </row>
    <row r="600" spans="1:2">
      <c r="A600" s="47" t="s">
        <v>120</v>
      </c>
      <c r="B600" s="310">
        <v>350743.38517058524</v>
      </c>
    </row>
    <row r="601" spans="1:2" ht="15.75" thickBot="1">
      <c r="A601" s="50" t="s">
        <v>121</v>
      </c>
      <c r="B601" s="311">
        <v>2501890.1052822047</v>
      </c>
    </row>
    <row r="602" spans="1:2" ht="15.75" thickBot="1"/>
    <row r="603" spans="1:2" ht="25.5" customHeight="1" thickBot="1">
      <c r="A603" s="272" t="s">
        <v>148</v>
      </c>
      <c r="B603" s="273"/>
    </row>
    <row r="604" spans="1:2" ht="16.5" thickBot="1">
      <c r="A604" s="248" t="s">
        <v>166</v>
      </c>
      <c r="B604" s="274"/>
    </row>
    <row r="605" spans="1:2" ht="16.5" thickBot="1">
      <c r="A605" s="55" t="s">
        <v>8</v>
      </c>
      <c r="B605" s="304">
        <v>14086.592499984685</v>
      </c>
    </row>
    <row r="606" spans="1:2">
      <c r="A606" s="49" t="s">
        <v>9</v>
      </c>
      <c r="B606" s="305">
        <v>70.315961351117878</v>
      </c>
    </row>
    <row r="607" spans="1:2">
      <c r="A607" s="47" t="s">
        <v>10</v>
      </c>
      <c r="B607" s="306">
        <v>691.632406732307</v>
      </c>
    </row>
    <row r="608" spans="1:2">
      <c r="A608" s="47" t="s">
        <v>11</v>
      </c>
      <c r="B608" s="306">
        <v>10.374486100984605</v>
      </c>
    </row>
    <row r="609" spans="1:2">
      <c r="A609" s="47" t="s">
        <v>12</v>
      </c>
      <c r="B609" s="306">
        <v>223.51253944232391</v>
      </c>
    </row>
    <row r="610" spans="1:2">
      <c r="A610" s="47" t="s">
        <v>13</v>
      </c>
      <c r="B610" s="306">
        <v>11.527206778871784</v>
      </c>
    </row>
    <row r="611" spans="1:2">
      <c r="A611" s="47" t="s">
        <v>14</v>
      </c>
      <c r="B611" s="306">
        <v>70.315961351117878</v>
      </c>
    </row>
    <row r="612" spans="1:2">
      <c r="A612" s="47" t="s">
        <v>15</v>
      </c>
      <c r="B612" s="306">
        <v>124.49383321181527</v>
      </c>
    </row>
    <row r="613" spans="1:2">
      <c r="A613" s="47" t="s">
        <v>16</v>
      </c>
      <c r="B613" s="306">
        <v>27.319480065926125</v>
      </c>
    </row>
    <row r="614" spans="1:2">
      <c r="A614" s="47" t="s">
        <v>17</v>
      </c>
      <c r="B614" s="306">
        <v>144.09008473589728</v>
      </c>
    </row>
    <row r="615" spans="1:2">
      <c r="A615" s="47" t="s">
        <v>18</v>
      </c>
      <c r="B615" s="306">
        <v>312.3873037074253</v>
      </c>
    </row>
    <row r="616" spans="1:2">
      <c r="A616" s="47" t="s">
        <v>19</v>
      </c>
      <c r="B616" s="306">
        <v>122.30366392382962</v>
      </c>
    </row>
    <row r="617" spans="1:2">
      <c r="A617" s="47" t="s">
        <v>20</v>
      </c>
      <c r="B617" s="306">
        <v>37.463422031333295</v>
      </c>
    </row>
    <row r="618" spans="1:2">
      <c r="A618" s="47" t="s">
        <v>21</v>
      </c>
      <c r="B618" s="306">
        <v>169.4499396494152</v>
      </c>
    </row>
    <row r="619" spans="1:2">
      <c r="A619" s="47" t="s">
        <v>22</v>
      </c>
      <c r="B619" s="306">
        <v>487.02448640733286</v>
      </c>
    </row>
    <row r="620" spans="1:2">
      <c r="A620" s="47" t="s">
        <v>23</v>
      </c>
      <c r="B620" s="306">
        <v>492.21172945782513</v>
      </c>
    </row>
    <row r="621" spans="1:2">
      <c r="A621" s="47" t="s">
        <v>24</v>
      </c>
      <c r="B621" s="306">
        <v>1161.7118991746981</v>
      </c>
    </row>
    <row r="622" spans="1:2">
      <c r="A622" s="47" t="s">
        <v>25</v>
      </c>
      <c r="B622" s="306">
        <v>42.650665081825601</v>
      </c>
    </row>
    <row r="623" spans="1:2">
      <c r="A623" s="47" t="s">
        <v>26</v>
      </c>
      <c r="B623" s="306">
        <v>339.59151170556277</v>
      </c>
    </row>
    <row r="624" spans="1:2">
      <c r="A624" s="47" t="s">
        <v>27</v>
      </c>
      <c r="B624" s="306">
        <v>1120.2139547707598</v>
      </c>
    </row>
    <row r="625" spans="1:2">
      <c r="A625" s="47" t="s">
        <v>28</v>
      </c>
      <c r="B625" s="306">
        <v>119.07604602574551</v>
      </c>
    </row>
    <row r="626" spans="1:2">
      <c r="A626" s="47" t="s">
        <v>29</v>
      </c>
      <c r="B626" s="306">
        <v>185.12694086868083</v>
      </c>
    </row>
    <row r="627" spans="1:2">
      <c r="A627" s="47" t="s">
        <v>30</v>
      </c>
      <c r="B627" s="306">
        <v>95.445272129058367</v>
      </c>
    </row>
    <row r="628" spans="1:2">
      <c r="A628" s="47" t="s">
        <v>31</v>
      </c>
      <c r="B628" s="306">
        <v>485.1801333227134</v>
      </c>
    </row>
    <row r="629" spans="1:2">
      <c r="A629" s="47" t="s">
        <v>32</v>
      </c>
      <c r="B629" s="306">
        <v>38.155054438065605</v>
      </c>
    </row>
    <row r="630" spans="1:2">
      <c r="A630" s="47" t="s">
        <v>33</v>
      </c>
      <c r="B630" s="306">
        <v>48.414268471261487</v>
      </c>
    </row>
    <row r="631" spans="1:2">
      <c r="A631" s="47" t="s">
        <v>34</v>
      </c>
      <c r="B631" s="306">
        <v>350.77290228106841</v>
      </c>
    </row>
    <row r="632" spans="1:2">
      <c r="A632" s="47" t="s">
        <v>35</v>
      </c>
      <c r="B632" s="306">
        <v>218.90165673077519</v>
      </c>
    </row>
    <row r="633" spans="1:2">
      <c r="A633" s="47" t="s">
        <v>36</v>
      </c>
      <c r="B633" s="306">
        <v>165.18487314123266</v>
      </c>
    </row>
    <row r="634" spans="1:2">
      <c r="A634" s="47" t="s">
        <v>37</v>
      </c>
      <c r="B634" s="306">
        <v>197.1152359187075</v>
      </c>
    </row>
    <row r="635" spans="1:2">
      <c r="A635" s="47" t="s">
        <v>38</v>
      </c>
      <c r="B635" s="306">
        <v>71.122865825638897</v>
      </c>
    </row>
    <row r="636" spans="1:2">
      <c r="A636" s="47" t="s">
        <v>39</v>
      </c>
      <c r="B636" s="306">
        <v>65.705078639569166</v>
      </c>
    </row>
    <row r="637" spans="1:2">
      <c r="A637" s="47" t="s">
        <v>40</v>
      </c>
      <c r="B637" s="306">
        <v>329.21702560457817</v>
      </c>
    </row>
    <row r="638" spans="1:2">
      <c r="A638" s="47" t="s">
        <v>41</v>
      </c>
      <c r="B638" s="306">
        <v>258.20943184672797</v>
      </c>
    </row>
    <row r="639" spans="1:2">
      <c r="A639" s="47" t="s">
        <v>42</v>
      </c>
      <c r="B639" s="306">
        <v>54.177871860697387</v>
      </c>
    </row>
    <row r="640" spans="1:2">
      <c r="A640" s="47" t="s">
        <v>43</v>
      </c>
      <c r="B640" s="306">
        <v>5693.1721560169844</v>
      </c>
    </row>
    <row r="641" spans="1:2" ht="15.75" thickBot="1">
      <c r="A641" s="50" t="s">
        <v>44</v>
      </c>
      <c r="B641" s="307">
        <v>53.025151182810198</v>
      </c>
    </row>
    <row r="643" spans="1:2" ht="15.75" thickBot="1"/>
    <row r="644" spans="1:2" ht="16.5" thickBot="1">
      <c r="A644" s="298" t="s">
        <v>179</v>
      </c>
      <c r="B644" s="299"/>
    </row>
    <row r="645" spans="1:2" ht="16.5" thickBot="1">
      <c r="A645" s="248" t="s">
        <v>166</v>
      </c>
      <c r="B645" s="274"/>
    </row>
    <row r="646" spans="1:2" ht="16.5" thickBot="1">
      <c r="A646" s="24" t="s">
        <v>46</v>
      </c>
      <c r="B646" s="304">
        <v>14086.592499984685</v>
      </c>
    </row>
    <row r="647" spans="1:2">
      <c r="A647" s="46" t="s">
        <v>47</v>
      </c>
      <c r="B647" s="305">
        <v>1469.7549457839993</v>
      </c>
    </row>
    <row r="648" spans="1:2">
      <c r="A648" s="47" t="s">
        <v>48</v>
      </c>
      <c r="B648" s="306">
        <v>0</v>
      </c>
    </row>
    <row r="649" spans="1:2">
      <c r="A649" s="47" t="s">
        <v>49</v>
      </c>
      <c r="B649" s="306">
        <v>0</v>
      </c>
    </row>
    <row r="650" spans="1:2">
      <c r="A650" s="47" t="s">
        <v>50</v>
      </c>
      <c r="B650" s="306">
        <v>0</v>
      </c>
    </row>
    <row r="651" spans="1:2">
      <c r="A651" s="47" t="s">
        <v>51</v>
      </c>
      <c r="B651" s="306">
        <v>8.0692428395984273</v>
      </c>
    </row>
    <row r="652" spans="1:2">
      <c r="A652" s="47" t="s">
        <v>52</v>
      </c>
      <c r="B652" s="306">
        <v>0</v>
      </c>
    </row>
    <row r="653" spans="1:2">
      <c r="A653" s="47" t="s">
        <v>53</v>
      </c>
      <c r="B653" s="306">
        <v>0</v>
      </c>
    </row>
    <row r="654" spans="1:2">
      <c r="A654" s="47" t="s">
        <v>54</v>
      </c>
      <c r="B654" s="306">
        <v>0</v>
      </c>
    </row>
    <row r="655" spans="1:2">
      <c r="A655" s="47" t="s">
        <v>55</v>
      </c>
      <c r="B655" s="306">
        <v>0</v>
      </c>
    </row>
    <row r="656" spans="1:2">
      <c r="A656" s="47" t="s">
        <v>56</v>
      </c>
      <c r="B656" s="306">
        <v>827.67376554738166</v>
      </c>
    </row>
    <row r="657" spans="1:2">
      <c r="A657" s="47" t="s">
        <v>57</v>
      </c>
      <c r="B657" s="306">
        <v>0</v>
      </c>
    </row>
    <row r="658" spans="1:2">
      <c r="A658" s="47" t="s">
        <v>58</v>
      </c>
      <c r="B658" s="306">
        <v>0</v>
      </c>
    </row>
    <row r="659" spans="1:2">
      <c r="A659" s="47" t="s">
        <v>59</v>
      </c>
      <c r="B659" s="306">
        <v>0</v>
      </c>
    </row>
    <row r="660" spans="1:2">
      <c r="A660" s="47" t="s">
        <v>60</v>
      </c>
      <c r="B660" s="306">
        <v>0</v>
      </c>
    </row>
    <row r="661" spans="1:2">
      <c r="A661" s="47" t="s">
        <v>61</v>
      </c>
      <c r="B661" s="306">
        <v>0</v>
      </c>
    </row>
    <row r="662" spans="1:2">
      <c r="A662" s="47" t="s">
        <v>62</v>
      </c>
      <c r="B662" s="306">
        <v>0</v>
      </c>
    </row>
    <row r="663" spans="1:2">
      <c r="A663" s="47" t="s">
        <v>63</v>
      </c>
      <c r="B663" s="306">
        <v>0</v>
      </c>
    </row>
    <row r="664" spans="1:2">
      <c r="A664" s="47" t="s">
        <v>64</v>
      </c>
      <c r="B664" s="306">
        <v>0</v>
      </c>
    </row>
    <row r="665" spans="1:2">
      <c r="A665" s="47" t="s">
        <v>65</v>
      </c>
      <c r="B665" s="306">
        <v>0</v>
      </c>
    </row>
    <row r="666" spans="1:2">
      <c r="A666" s="47" t="s">
        <v>66</v>
      </c>
      <c r="B666" s="306">
        <v>0</v>
      </c>
    </row>
    <row r="667" spans="1:2">
      <c r="A667" s="47" t="s">
        <v>67</v>
      </c>
      <c r="B667" s="306">
        <v>0</v>
      </c>
    </row>
    <row r="668" spans="1:2">
      <c r="A668" s="47" t="s">
        <v>68</v>
      </c>
      <c r="B668" s="306">
        <v>0</v>
      </c>
    </row>
    <row r="669" spans="1:2">
      <c r="A669" s="47" t="s">
        <v>69</v>
      </c>
      <c r="B669" s="306">
        <v>0</v>
      </c>
    </row>
    <row r="670" spans="1:2">
      <c r="A670" s="47" t="s">
        <v>70</v>
      </c>
      <c r="B670" s="306">
        <v>0</v>
      </c>
    </row>
    <row r="671" spans="1:2">
      <c r="A671" s="47" t="s">
        <v>71</v>
      </c>
      <c r="B671" s="306">
        <v>0</v>
      </c>
    </row>
    <row r="672" spans="1:2">
      <c r="A672" s="47" t="s">
        <v>72</v>
      </c>
      <c r="B672" s="306">
        <v>0</v>
      </c>
    </row>
    <row r="673" spans="1:2">
      <c r="A673" s="47" t="s">
        <v>73</v>
      </c>
      <c r="B673" s="306">
        <v>0</v>
      </c>
    </row>
    <row r="674" spans="1:2">
      <c r="A674" s="47" t="s">
        <v>74</v>
      </c>
      <c r="B674" s="306">
        <v>0</v>
      </c>
    </row>
    <row r="675" spans="1:2">
      <c r="A675" s="47" t="s">
        <v>75</v>
      </c>
      <c r="B675" s="306">
        <v>0</v>
      </c>
    </row>
    <row r="676" spans="1:2">
      <c r="A676" s="47" t="s">
        <v>76</v>
      </c>
      <c r="B676" s="306">
        <v>102.59465896060858</v>
      </c>
    </row>
    <row r="677" spans="1:2">
      <c r="A677" s="47" t="s">
        <v>77</v>
      </c>
      <c r="B677" s="306">
        <v>0</v>
      </c>
    </row>
    <row r="678" spans="1:2">
      <c r="A678" s="47" t="s">
        <v>78</v>
      </c>
      <c r="B678" s="306">
        <v>0</v>
      </c>
    </row>
    <row r="679" spans="1:2">
      <c r="A679" s="47" t="s">
        <v>79</v>
      </c>
      <c r="B679" s="306">
        <v>0</v>
      </c>
    </row>
    <row r="680" spans="1:2">
      <c r="A680" s="47" t="s">
        <v>80</v>
      </c>
      <c r="B680" s="306">
        <v>0</v>
      </c>
    </row>
    <row r="681" spans="1:2">
      <c r="A681" s="47" t="s">
        <v>81</v>
      </c>
      <c r="B681" s="306">
        <v>0</v>
      </c>
    </row>
    <row r="682" spans="1:2">
      <c r="A682" s="47" t="s">
        <v>82</v>
      </c>
      <c r="B682" s="306">
        <v>0</v>
      </c>
    </row>
    <row r="683" spans="1:2">
      <c r="A683" s="47" t="s">
        <v>83</v>
      </c>
      <c r="B683" s="306">
        <v>0</v>
      </c>
    </row>
    <row r="684" spans="1:2">
      <c r="A684" s="47" t="s">
        <v>84</v>
      </c>
      <c r="B684" s="306">
        <v>0</v>
      </c>
    </row>
    <row r="685" spans="1:2">
      <c r="A685" s="47" t="s">
        <v>85</v>
      </c>
      <c r="B685" s="306">
        <v>948.71240814135808</v>
      </c>
    </row>
    <row r="686" spans="1:2">
      <c r="A686" s="47" t="s">
        <v>86</v>
      </c>
      <c r="B686" s="306">
        <v>7564.3387876349843</v>
      </c>
    </row>
    <row r="687" spans="1:2">
      <c r="A687" s="47" t="s">
        <v>87</v>
      </c>
      <c r="B687" s="306">
        <v>0</v>
      </c>
    </row>
    <row r="688" spans="1:2">
      <c r="A688" s="47" t="s">
        <v>88</v>
      </c>
      <c r="B688" s="306">
        <v>0</v>
      </c>
    </row>
    <row r="689" spans="1:2">
      <c r="A689" s="47" t="s">
        <v>89</v>
      </c>
      <c r="B689" s="306">
        <v>0</v>
      </c>
    </row>
    <row r="690" spans="1:2">
      <c r="A690" s="47" t="s">
        <v>90</v>
      </c>
      <c r="B690" s="306">
        <v>0</v>
      </c>
    </row>
    <row r="691" spans="1:2">
      <c r="A691" s="47" t="s">
        <v>91</v>
      </c>
      <c r="B691" s="306">
        <v>0</v>
      </c>
    </row>
    <row r="692" spans="1:2">
      <c r="A692" s="47" t="s">
        <v>92</v>
      </c>
      <c r="B692" s="306">
        <v>0</v>
      </c>
    </row>
    <row r="693" spans="1:2">
      <c r="A693" s="47" t="s">
        <v>93</v>
      </c>
      <c r="B693" s="306">
        <v>0</v>
      </c>
    </row>
    <row r="694" spans="1:2">
      <c r="A694" s="47" t="s">
        <v>94</v>
      </c>
      <c r="B694" s="306">
        <v>934.87942041633221</v>
      </c>
    </row>
    <row r="695" spans="1:2">
      <c r="A695" s="47" t="s">
        <v>95</v>
      </c>
      <c r="B695" s="306">
        <v>0</v>
      </c>
    </row>
    <row r="696" spans="1:2">
      <c r="A696" s="47" t="s">
        <v>96</v>
      </c>
      <c r="B696" s="306">
        <v>0</v>
      </c>
    </row>
    <row r="697" spans="1:2">
      <c r="A697" s="47" t="s">
        <v>97</v>
      </c>
      <c r="B697" s="306">
        <v>0</v>
      </c>
    </row>
    <row r="698" spans="1:2">
      <c r="A698" s="47" t="s">
        <v>98</v>
      </c>
      <c r="B698" s="306">
        <v>0</v>
      </c>
    </row>
    <row r="699" spans="1:2">
      <c r="A699" s="47" t="s">
        <v>99</v>
      </c>
      <c r="B699" s="306">
        <v>0</v>
      </c>
    </row>
    <row r="700" spans="1:2">
      <c r="A700" s="47" t="s">
        <v>100</v>
      </c>
      <c r="B700" s="306">
        <v>888.76946133291256</v>
      </c>
    </row>
    <row r="701" spans="1:2">
      <c r="A701" s="47" t="s">
        <v>101</v>
      </c>
      <c r="B701" s="306">
        <v>0</v>
      </c>
    </row>
    <row r="702" spans="1:2">
      <c r="A702" s="47" t="s">
        <v>102</v>
      </c>
      <c r="B702" s="306">
        <v>0</v>
      </c>
    </row>
    <row r="703" spans="1:2">
      <c r="A703" s="47" t="s">
        <v>103</v>
      </c>
      <c r="B703" s="306">
        <v>56.177428715619499</v>
      </c>
    </row>
    <row r="704" spans="1:2">
      <c r="A704" s="47" t="s">
        <v>104</v>
      </c>
      <c r="B704" s="306">
        <v>0</v>
      </c>
    </row>
    <row r="705" spans="1:2">
      <c r="A705" s="47" t="s">
        <v>105</v>
      </c>
      <c r="B705" s="306">
        <v>0</v>
      </c>
    </row>
    <row r="706" spans="1:2">
      <c r="A706" s="47" t="s">
        <v>106</v>
      </c>
      <c r="B706" s="306">
        <v>0</v>
      </c>
    </row>
    <row r="707" spans="1:2">
      <c r="A707" s="47" t="s">
        <v>107</v>
      </c>
      <c r="B707" s="306">
        <v>0</v>
      </c>
    </row>
    <row r="708" spans="1:2">
      <c r="A708" s="47" t="s">
        <v>108</v>
      </c>
      <c r="B708" s="306">
        <v>0</v>
      </c>
    </row>
    <row r="709" spans="1:2">
      <c r="A709" s="47" t="s">
        <v>109</v>
      </c>
      <c r="B709" s="306">
        <v>0</v>
      </c>
    </row>
    <row r="710" spans="1:2">
      <c r="A710" s="47" t="s">
        <v>110</v>
      </c>
      <c r="B710" s="306">
        <v>2.1000000000000005</v>
      </c>
    </row>
    <row r="711" spans="1:2">
      <c r="A711" s="47" t="s">
        <v>111</v>
      </c>
      <c r="B711" s="306">
        <v>0</v>
      </c>
    </row>
    <row r="712" spans="1:2">
      <c r="A712" s="47" t="s">
        <v>112</v>
      </c>
      <c r="B712" s="306">
        <v>0</v>
      </c>
    </row>
    <row r="713" spans="1:2">
      <c r="A713" s="47" t="s">
        <v>113</v>
      </c>
      <c r="B713" s="306">
        <v>236.31354030252541</v>
      </c>
    </row>
    <row r="714" spans="1:2">
      <c r="A714" s="47" t="s">
        <v>114</v>
      </c>
      <c r="B714" s="306">
        <v>0</v>
      </c>
    </row>
    <row r="715" spans="1:2">
      <c r="A715" s="47" t="s">
        <v>115</v>
      </c>
      <c r="B715" s="306">
        <v>180.98158940242189</v>
      </c>
    </row>
    <row r="716" spans="1:2">
      <c r="A716" s="47" t="s">
        <v>116</v>
      </c>
      <c r="B716" s="306">
        <v>192.50907917327677</v>
      </c>
    </row>
    <row r="717" spans="1:2">
      <c r="A717" s="47" t="s">
        <v>117</v>
      </c>
      <c r="B717" s="306">
        <v>0</v>
      </c>
    </row>
    <row r="718" spans="1:2">
      <c r="A718" s="47" t="s">
        <v>118</v>
      </c>
      <c r="B718" s="306">
        <v>260.52126882132069</v>
      </c>
    </row>
    <row r="719" spans="1:2">
      <c r="A719" s="47" t="s">
        <v>119</v>
      </c>
      <c r="B719" s="306">
        <v>114.12214873146348</v>
      </c>
    </row>
    <row r="720" spans="1:2">
      <c r="A720" s="47" t="s">
        <v>120</v>
      </c>
      <c r="B720" s="306">
        <v>26.250000000000007</v>
      </c>
    </row>
    <row r="721" spans="1:2" ht="15.75" thickBot="1">
      <c r="A721" s="50" t="s">
        <v>121</v>
      </c>
      <c r="B721" s="307">
        <v>216.71680769207211</v>
      </c>
    </row>
    <row r="722" spans="1:2" ht="16.5" thickBot="1">
      <c r="A722" s="272" t="s">
        <v>180</v>
      </c>
      <c r="B722" s="273"/>
    </row>
    <row r="723" spans="1:2" ht="15.75" thickBot="1">
      <c r="A723" s="296" t="s">
        <v>166</v>
      </c>
      <c r="B723" s="297"/>
    </row>
    <row r="724" spans="1:2" ht="15.75">
      <c r="A724" s="56" t="s">
        <v>8</v>
      </c>
      <c r="B724" s="57">
        <v>170</v>
      </c>
    </row>
    <row r="725" spans="1:2">
      <c r="A725" s="47" t="s">
        <v>9</v>
      </c>
      <c r="B725" s="52"/>
    </row>
    <row r="726" spans="1:2">
      <c r="A726" s="47" t="s">
        <v>10</v>
      </c>
      <c r="B726" s="52">
        <v>7</v>
      </c>
    </row>
    <row r="727" spans="1:2">
      <c r="A727" s="47" t="s">
        <v>11</v>
      </c>
      <c r="B727" s="52"/>
    </row>
    <row r="728" spans="1:2">
      <c r="A728" s="47" t="s">
        <v>12</v>
      </c>
      <c r="B728" s="52"/>
    </row>
    <row r="729" spans="1:2">
      <c r="A729" s="47" t="s">
        <v>13</v>
      </c>
      <c r="B729" s="52"/>
    </row>
    <row r="730" spans="1:2">
      <c r="A730" s="47" t="s">
        <v>14</v>
      </c>
      <c r="B730" s="52">
        <v>1</v>
      </c>
    </row>
    <row r="731" spans="1:2">
      <c r="A731" s="47" t="s">
        <v>15</v>
      </c>
      <c r="B731" s="52"/>
    </row>
    <row r="732" spans="1:2">
      <c r="A732" s="47" t="s">
        <v>16</v>
      </c>
      <c r="B732" s="52"/>
    </row>
    <row r="733" spans="1:2">
      <c r="A733" s="47" t="s">
        <v>17</v>
      </c>
      <c r="B733" s="52">
        <v>1</v>
      </c>
    </row>
    <row r="734" spans="1:2">
      <c r="A734" s="47" t="s">
        <v>18</v>
      </c>
      <c r="B734" s="52">
        <v>4</v>
      </c>
    </row>
    <row r="735" spans="1:2">
      <c r="A735" s="47" t="s">
        <v>19</v>
      </c>
      <c r="B735" s="52">
        <v>1</v>
      </c>
    </row>
    <row r="736" spans="1:2">
      <c r="A736" s="47" t="s">
        <v>20</v>
      </c>
      <c r="B736" s="52">
        <v>1</v>
      </c>
    </row>
    <row r="737" spans="1:2">
      <c r="A737" s="47" t="s">
        <v>21</v>
      </c>
      <c r="B737" s="52"/>
    </row>
    <row r="738" spans="1:2">
      <c r="A738" s="47" t="s">
        <v>22</v>
      </c>
      <c r="B738" s="52">
        <v>8</v>
      </c>
    </row>
    <row r="739" spans="1:2">
      <c r="A739" s="47" t="s">
        <v>23</v>
      </c>
      <c r="B739" s="52">
        <v>5</v>
      </c>
    </row>
    <row r="740" spans="1:2">
      <c r="A740" s="47" t="s">
        <v>24</v>
      </c>
      <c r="B740" s="52">
        <v>13</v>
      </c>
    </row>
    <row r="741" spans="1:2">
      <c r="A741" s="47" t="s">
        <v>25</v>
      </c>
      <c r="B741" s="52"/>
    </row>
    <row r="742" spans="1:2">
      <c r="A742" s="47" t="s">
        <v>26</v>
      </c>
      <c r="B742" s="52">
        <v>3</v>
      </c>
    </row>
    <row r="743" spans="1:2">
      <c r="A743" s="47" t="s">
        <v>27</v>
      </c>
      <c r="B743" s="52">
        <v>10</v>
      </c>
    </row>
    <row r="744" spans="1:2">
      <c r="A744" s="47" t="s">
        <v>28</v>
      </c>
      <c r="B744" s="52"/>
    </row>
    <row r="745" spans="1:2">
      <c r="A745" s="47" t="s">
        <v>29</v>
      </c>
      <c r="B745" s="52">
        <v>3</v>
      </c>
    </row>
    <row r="746" spans="1:2">
      <c r="A746" s="47" t="s">
        <v>30</v>
      </c>
      <c r="B746" s="52">
        <v>2</v>
      </c>
    </row>
    <row r="747" spans="1:2">
      <c r="A747" s="47" t="s">
        <v>31</v>
      </c>
      <c r="B747" s="52">
        <v>2</v>
      </c>
    </row>
    <row r="748" spans="1:2">
      <c r="A748" s="47" t="s">
        <v>32</v>
      </c>
      <c r="B748" s="52"/>
    </row>
    <row r="749" spans="1:2">
      <c r="A749" s="47" t="s">
        <v>33</v>
      </c>
      <c r="B749" s="52">
        <v>1</v>
      </c>
    </row>
    <row r="750" spans="1:2">
      <c r="A750" s="47" t="s">
        <v>34</v>
      </c>
      <c r="B750" s="52">
        <v>1</v>
      </c>
    </row>
    <row r="751" spans="1:2">
      <c r="A751" s="47" t="s">
        <v>35</v>
      </c>
      <c r="B751" s="52">
        <v>1</v>
      </c>
    </row>
    <row r="752" spans="1:2">
      <c r="A752" s="47" t="s">
        <v>36</v>
      </c>
      <c r="B752" s="52"/>
    </row>
    <row r="753" spans="1:2">
      <c r="A753" s="47" t="s">
        <v>37</v>
      </c>
      <c r="B753" s="52"/>
    </row>
    <row r="754" spans="1:2">
      <c r="A754" s="47" t="s">
        <v>38</v>
      </c>
      <c r="B754" s="52"/>
    </row>
    <row r="755" spans="1:2">
      <c r="A755" s="47" t="s">
        <v>39</v>
      </c>
      <c r="B755" s="52"/>
    </row>
    <row r="756" spans="1:2">
      <c r="A756" s="47" t="s">
        <v>40</v>
      </c>
      <c r="B756" s="52">
        <v>2</v>
      </c>
    </row>
    <row r="757" spans="1:2">
      <c r="A757" s="47" t="s">
        <v>41</v>
      </c>
      <c r="B757" s="52">
        <v>1</v>
      </c>
    </row>
    <row r="758" spans="1:2">
      <c r="A758" s="47" t="s">
        <v>42</v>
      </c>
      <c r="B758" s="47"/>
    </row>
    <row r="759" spans="1:2">
      <c r="A759" s="47" t="s">
        <v>43</v>
      </c>
      <c r="B759" s="52">
        <v>102</v>
      </c>
    </row>
    <row r="760" spans="1:2" ht="15.75" thickBot="1">
      <c r="A760" s="50" t="s">
        <v>44</v>
      </c>
      <c r="B760" s="53">
        <v>1</v>
      </c>
    </row>
    <row r="762" spans="1:2" ht="15.75" thickBot="1"/>
    <row r="763" spans="1:2" ht="16.5" thickBot="1">
      <c r="A763" s="272" t="s">
        <v>181</v>
      </c>
      <c r="B763" s="273"/>
    </row>
    <row r="764" spans="1:2" ht="15.75" thickBot="1">
      <c r="A764" s="296" t="s">
        <v>166</v>
      </c>
      <c r="B764" s="297"/>
    </row>
    <row r="765" spans="1:2" ht="15.75">
      <c r="A765" s="56" t="s">
        <v>46</v>
      </c>
      <c r="B765" s="57">
        <v>169</v>
      </c>
    </row>
    <row r="766" spans="1:2">
      <c r="A766" s="47" t="s">
        <v>47</v>
      </c>
      <c r="B766" s="52">
        <v>1</v>
      </c>
    </row>
    <row r="767" spans="1:2">
      <c r="A767" s="47" t="s">
        <v>48</v>
      </c>
      <c r="B767" s="52">
        <v>1</v>
      </c>
    </row>
    <row r="768" spans="1:2">
      <c r="A768" s="47" t="s">
        <v>49</v>
      </c>
      <c r="B768" s="52"/>
    </row>
    <row r="769" spans="1:2">
      <c r="A769" s="47" t="s">
        <v>50</v>
      </c>
      <c r="B769" s="52"/>
    </row>
    <row r="770" spans="1:2">
      <c r="A770" s="47" t="s">
        <v>51</v>
      </c>
      <c r="B770" s="52">
        <v>0</v>
      </c>
    </row>
    <row r="771" spans="1:2">
      <c r="A771" s="47" t="s">
        <v>52</v>
      </c>
      <c r="B771" s="52"/>
    </row>
    <row r="772" spans="1:2">
      <c r="A772" s="47" t="s">
        <v>53</v>
      </c>
      <c r="B772" s="52"/>
    </row>
    <row r="773" spans="1:2">
      <c r="A773" s="47" t="s">
        <v>54</v>
      </c>
      <c r="B773" s="52"/>
    </row>
    <row r="774" spans="1:2">
      <c r="A774" s="47" t="s">
        <v>55</v>
      </c>
      <c r="B774" s="52"/>
    </row>
    <row r="775" spans="1:2">
      <c r="A775" s="47" t="s">
        <v>56</v>
      </c>
      <c r="B775" s="52">
        <v>10</v>
      </c>
    </row>
    <row r="776" spans="1:2">
      <c r="A776" s="47" t="s">
        <v>57</v>
      </c>
      <c r="B776" s="52">
        <v>5</v>
      </c>
    </row>
    <row r="777" spans="1:2">
      <c r="A777" s="47" t="s">
        <v>58</v>
      </c>
      <c r="B777" s="52">
        <v>1</v>
      </c>
    </row>
    <row r="778" spans="1:2">
      <c r="A778" s="47" t="s">
        <v>59</v>
      </c>
      <c r="B778" s="52"/>
    </row>
    <row r="779" spans="1:2">
      <c r="A779" s="47" t="s">
        <v>60</v>
      </c>
      <c r="B779" s="52"/>
    </row>
    <row r="780" spans="1:2">
      <c r="A780" s="47" t="s">
        <v>61</v>
      </c>
      <c r="B780" s="52"/>
    </row>
    <row r="781" spans="1:2">
      <c r="A781" s="47" t="s">
        <v>62</v>
      </c>
      <c r="B781" s="52"/>
    </row>
    <row r="782" spans="1:2">
      <c r="A782" s="47" t="s">
        <v>63</v>
      </c>
      <c r="B782" s="52"/>
    </row>
    <row r="783" spans="1:2">
      <c r="A783" s="47" t="s">
        <v>64</v>
      </c>
      <c r="B783" s="52"/>
    </row>
    <row r="784" spans="1:2">
      <c r="A784" s="47" t="s">
        <v>65</v>
      </c>
      <c r="B784" s="52"/>
    </row>
    <row r="785" spans="1:2">
      <c r="A785" s="47" t="s">
        <v>66</v>
      </c>
      <c r="B785" s="52"/>
    </row>
    <row r="786" spans="1:2">
      <c r="A786" s="47" t="s">
        <v>67</v>
      </c>
      <c r="B786" s="52"/>
    </row>
    <row r="787" spans="1:2">
      <c r="A787" s="47" t="s">
        <v>68</v>
      </c>
      <c r="B787" s="52"/>
    </row>
    <row r="788" spans="1:2">
      <c r="A788" s="47" t="s">
        <v>69</v>
      </c>
      <c r="B788" s="52"/>
    </row>
    <row r="789" spans="1:2">
      <c r="A789" s="47" t="s">
        <v>70</v>
      </c>
      <c r="B789" s="52"/>
    </row>
    <row r="790" spans="1:2">
      <c r="A790" s="47" t="s">
        <v>71</v>
      </c>
      <c r="B790" s="52"/>
    </row>
    <row r="791" spans="1:2">
      <c r="A791" s="47" t="s">
        <v>72</v>
      </c>
      <c r="B791" s="52"/>
    </row>
    <row r="792" spans="1:2">
      <c r="A792" s="47" t="s">
        <v>73</v>
      </c>
      <c r="B792" s="52"/>
    </row>
    <row r="793" spans="1:2">
      <c r="A793" s="47" t="s">
        <v>74</v>
      </c>
      <c r="B793" s="52">
        <v>4</v>
      </c>
    </row>
    <row r="794" spans="1:2">
      <c r="A794" s="47" t="s">
        <v>75</v>
      </c>
      <c r="B794" s="52"/>
    </row>
    <row r="795" spans="1:2">
      <c r="A795" s="47" t="s">
        <v>76</v>
      </c>
      <c r="B795" s="52">
        <v>0</v>
      </c>
    </row>
    <row r="796" spans="1:2">
      <c r="A796" s="47" t="s">
        <v>77</v>
      </c>
      <c r="B796" s="52"/>
    </row>
    <row r="797" spans="1:2">
      <c r="A797" s="47" t="s">
        <v>78</v>
      </c>
      <c r="B797" s="52"/>
    </row>
    <row r="798" spans="1:2">
      <c r="A798" s="47" t="s">
        <v>79</v>
      </c>
      <c r="B798" s="52"/>
    </row>
    <row r="799" spans="1:2">
      <c r="A799" s="47" t="s">
        <v>80</v>
      </c>
      <c r="B799" s="52">
        <v>0</v>
      </c>
    </row>
    <row r="800" spans="1:2">
      <c r="A800" s="47" t="s">
        <v>81</v>
      </c>
      <c r="B800" s="52"/>
    </row>
    <row r="801" spans="1:2">
      <c r="A801" s="47" t="s">
        <v>82</v>
      </c>
      <c r="B801" s="52"/>
    </row>
    <row r="802" spans="1:2">
      <c r="A802" s="47" t="s">
        <v>83</v>
      </c>
      <c r="B802" s="52"/>
    </row>
    <row r="803" spans="1:2">
      <c r="A803" s="47" t="s">
        <v>84</v>
      </c>
      <c r="B803" s="52"/>
    </row>
    <row r="804" spans="1:2">
      <c r="A804" s="47" t="s">
        <v>85</v>
      </c>
      <c r="B804" s="52">
        <v>7</v>
      </c>
    </row>
    <row r="805" spans="1:2">
      <c r="A805" s="47" t="s">
        <v>86</v>
      </c>
      <c r="B805" s="52">
        <v>117</v>
      </c>
    </row>
    <row r="806" spans="1:2">
      <c r="A806" s="47" t="s">
        <v>87</v>
      </c>
      <c r="B806" s="52">
        <v>3</v>
      </c>
    </row>
    <row r="807" spans="1:2">
      <c r="A807" s="47" t="s">
        <v>88</v>
      </c>
      <c r="B807" s="52"/>
    </row>
    <row r="808" spans="1:2">
      <c r="A808" s="47" t="s">
        <v>89</v>
      </c>
      <c r="B808" s="52">
        <v>1</v>
      </c>
    </row>
    <row r="809" spans="1:2">
      <c r="A809" s="47" t="s">
        <v>90</v>
      </c>
      <c r="B809" s="52">
        <v>2</v>
      </c>
    </row>
    <row r="810" spans="1:2">
      <c r="A810" s="47" t="s">
        <v>91</v>
      </c>
      <c r="B810" s="52"/>
    </row>
    <row r="811" spans="1:2">
      <c r="A811" s="47" t="s">
        <v>92</v>
      </c>
      <c r="B811" s="52">
        <v>20</v>
      </c>
    </row>
    <row r="812" spans="1:2">
      <c r="A812" s="47" t="s">
        <v>93</v>
      </c>
      <c r="B812" s="52">
        <v>94</v>
      </c>
    </row>
    <row r="813" spans="1:2">
      <c r="A813" s="47" t="s">
        <v>94</v>
      </c>
      <c r="B813" s="52">
        <v>5</v>
      </c>
    </row>
    <row r="814" spans="1:2">
      <c r="A814" s="47" t="s">
        <v>95</v>
      </c>
      <c r="B814" s="52">
        <v>4</v>
      </c>
    </row>
    <row r="815" spans="1:2">
      <c r="A815" s="47" t="s">
        <v>96</v>
      </c>
      <c r="B815" s="52"/>
    </row>
    <row r="816" spans="1:2">
      <c r="A816" s="47" t="s">
        <v>97</v>
      </c>
      <c r="B816" s="52"/>
    </row>
    <row r="817" spans="1:2">
      <c r="A817" s="47" t="s">
        <v>98</v>
      </c>
      <c r="B817" s="52">
        <v>1</v>
      </c>
    </row>
    <row r="818" spans="1:2">
      <c r="A818" s="47" t="s">
        <v>99</v>
      </c>
      <c r="B818" s="52"/>
    </row>
    <row r="819" spans="1:2">
      <c r="A819" s="47" t="s">
        <v>100</v>
      </c>
      <c r="B819" s="52">
        <v>11</v>
      </c>
    </row>
    <row r="820" spans="1:2">
      <c r="A820" s="47" t="s">
        <v>101</v>
      </c>
      <c r="B820" s="52"/>
    </row>
    <row r="821" spans="1:2">
      <c r="A821" s="47" t="s">
        <v>102</v>
      </c>
      <c r="B821" s="52">
        <v>11</v>
      </c>
    </row>
    <row r="822" spans="1:2">
      <c r="A822" s="47" t="s">
        <v>103</v>
      </c>
      <c r="B822" s="52">
        <v>1</v>
      </c>
    </row>
    <row r="823" spans="1:2">
      <c r="A823" s="47" t="s">
        <v>104</v>
      </c>
      <c r="B823" s="52"/>
    </row>
    <row r="824" spans="1:2">
      <c r="A824" s="47" t="s">
        <v>105</v>
      </c>
      <c r="B824" s="52"/>
    </row>
    <row r="825" spans="1:2">
      <c r="A825" s="47" t="s">
        <v>106</v>
      </c>
      <c r="B825" s="52"/>
    </row>
    <row r="826" spans="1:2">
      <c r="A826" s="47" t="s">
        <v>107</v>
      </c>
      <c r="B826" s="52"/>
    </row>
    <row r="827" spans="1:2">
      <c r="A827" s="47" t="s">
        <v>108</v>
      </c>
      <c r="B827" s="52"/>
    </row>
    <row r="828" spans="1:2">
      <c r="A828" s="47" t="s">
        <v>109</v>
      </c>
      <c r="B828" s="52">
        <v>1</v>
      </c>
    </row>
    <row r="829" spans="1:2">
      <c r="A829" s="47" t="s">
        <v>110</v>
      </c>
      <c r="B829" s="52">
        <v>0</v>
      </c>
    </row>
    <row r="830" spans="1:2">
      <c r="A830" s="47" t="s">
        <v>111</v>
      </c>
      <c r="B830" s="52"/>
    </row>
    <row r="831" spans="1:2">
      <c r="A831" s="47" t="s">
        <v>112</v>
      </c>
      <c r="B831" s="52"/>
    </row>
    <row r="832" spans="1:2">
      <c r="A832" s="47" t="s">
        <v>113</v>
      </c>
      <c r="B832" s="52">
        <v>3</v>
      </c>
    </row>
    <row r="833" spans="1:2">
      <c r="A833" s="47" t="s">
        <v>114</v>
      </c>
      <c r="B833" s="52">
        <v>3</v>
      </c>
    </row>
    <row r="834" spans="1:2">
      <c r="A834" s="47" t="s">
        <v>115</v>
      </c>
      <c r="B834" s="52">
        <v>1</v>
      </c>
    </row>
    <row r="835" spans="1:2">
      <c r="A835" s="47" t="s">
        <v>116</v>
      </c>
      <c r="B835" s="52"/>
    </row>
    <row r="836" spans="1:2">
      <c r="A836" s="47" t="s">
        <v>117</v>
      </c>
      <c r="B836" s="52"/>
    </row>
    <row r="837" spans="1:2">
      <c r="A837" s="47" t="s">
        <v>118</v>
      </c>
      <c r="B837" s="52">
        <v>6</v>
      </c>
    </row>
    <row r="838" spans="1:2">
      <c r="A838" s="47" t="s">
        <v>119</v>
      </c>
      <c r="B838" s="52">
        <v>6</v>
      </c>
    </row>
    <row r="839" spans="1:2">
      <c r="A839" s="47" t="s">
        <v>120</v>
      </c>
      <c r="B839" s="52"/>
    </row>
    <row r="840" spans="1:2" ht="15.75" thickBot="1">
      <c r="A840" s="50" t="s">
        <v>121</v>
      </c>
      <c r="B840" s="53">
        <v>1</v>
      </c>
    </row>
    <row r="842" spans="1:2" ht="15.75" thickBot="1"/>
    <row r="843" spans="1:2" ht="25.5" customHeight="1" thickBot="1">
      <c r="A843" s="272" t="s">
        <v>149</v>
      </c>
      <c r="B843" s="273"/>
    </row>
    <row r="844" spans="1:2" ht="16.5" thickBot="1">
      <c r="A844" s="248" t="s">
        <v>166</v>
      </c>
      <c r="B844" s="274"/>
    </row>
    <row r="845" spans="1:2" ht="16.5" thickBot="1">
      <c r="A845" s="24" t="s">
        <v>8</v>
      </c>
      <c r="B845" s="304">
        <v>4408.0038722405707</v>
      </c>
    </row>
    <row r="846" spans="1:2">
      <c r="A846" s="46" t="s">
        <v>9</v>
      </c>
      <c r="B846" s="305">
        <v>0</v>
      </c>
    </row>
    <row r="847" spans="1:2">
      <c r="A847" s="47" t="s">
        <v>10</v>
      </c>
      <c r="B847" s="306">
        <v>186.74074981772293</v>
      </c>
    </row>
    <row r="848" spans="1:2">
      <c r="A848" s="47" t="s">
        <v>11</v>
      </c>
      <c r="B848" s="306">
        <v>0</v>
      </c>
    </row>
    <row r="849" spans="1:2">
      <c r="A849" s="47" t="s">
        <v>12</v>
      </c>
      <c r="B849" s="306">
        <v>0</v>
      </c>
    </row>
    <row r="850" spans="1:2">
      <c r="A850" s="47" t="s">
        <v>13</v>
      </c>
      <c r="B850" s="306">
        <v>0</v>
      </c>
    </row>
    <row r="851" spans="1:2">
      <c r="A851" s="47" t="s">
        <v>14</v>
      </c>
      <c r="B851" s="306">
        <v>0</v>
      </c>
    </row>
    <row r="852" spans="1:2">
      <c r="A852" s="47" t="s">
        <v>15</v>
      </c>
      <c r="B852" s="306">
        <v>0</v>
      </c>
    </row>
    <row r="853" spans="1:2">
      <c r="A853" s="47" t="s">
        <v>16</v>
      </c>
      <c r="B853" s="306">
        <v>0</v>
      </c>
    </row>
    <row r="854" spans="1:2">
      <c r="A854" s="47" t="s">
        <v>17</v>
      </c>
      <c r="B854" s="306">
        <v>0</v>
      </c>
    </row>
    <row r="855" spans="1:2">
      <c r="A855" s="47" t="s">
        <v>18</v>
      </c>
      <c r="B855" s="306">
        <v>49.566989149148675</v>
      </c>
    </row>
    <row r="856" spans="1:2">
      <c r="A856" s="47" t="s">
        <v>19</v>
      </c>
      <c r="B856" s="306">
        <v>21.901692879856391</v>
      </c>
    </row>
    <row r="857" spans="1:2">
      <c r="A857" s="47" t="s">
        <v>20</v>
      </c>
      <c r="B857" s="306">
        <v>0</v>
      </c>
    </row>
    <row r="858" spans="1:2">
      <c r="A858" s="47" t="s">
        <v>21</v>
      </c>
      <c r="B858" s="306">
        <v>0</v>
      </c>
    </row>
    <row r="859" spans="1:2">
      <c r="A859" s="47" t="s">
        <v>22</v>
      </c>
      <c r="B859" s="306">
        <v>307.77642099587666</v>
      </c>
    </row>
    <row r="860" spans="1:2">
      <c r="A860" s="47" t="s">
        <v>23</v>
      </c>
      <c r="B860" s="306">
        <v>17.290810168307676</v>
      </c>
    </row>
    <row r="861" spans="1:2">
      <c r="A861" s="47" t="s">
        <v>24</v>
      </c>
      <c r="B861" s="306">
        <v>376.93966166910741</v>
      </c>
    </row>
    <row r="862" spans="1:2">
      <c r="A862" s="47" t="s">
        <v>25</v>
      </c>
      <c r="B862" s="306">
        <v>0</v>
      </c>
    </row>
    <row r="863" spans="1:2">
      <c r="A863" s="47" t="s">
        <v>26</v>
      </c>
      <c r="B863" s="306">
        <v>42.650665081825601</v>
      </c>
    </row>
    <row r="864" spans="1:2">
      <c r="A864" s="47" t="s">
        <v>27</v>
      </c>
      <c r="B864" s="306">
        <v>189.04619117349728</v>
      </c>
    </row>
    <row r="865" spans="1:2">
      <c r="A865" s="47" t="s">
        <v>28</v>
      </c>
      <c r="B865" s="306">
        <v>0</v>
      </c>
    </row>
    <row r="866" spans="1:2">
      <c r="A866" s="47" t="s">
        <v>29</v>
      </c>
      <c r="B866" s="306">
        <v>240.91862167842035</v>
      </c>
    </row>
    <row r="867" spans="1:2">
      <c r="A867" s="47" t="s">
        <v>30</v>
      </c>
      <c r="B867" s="306">
        <v>0</v>
      </c>
    </row>
    <row r="868" spans="1:2">
      <c r="A868" s="47" t="s">
        <v>31</v>
      </c>
      <c r="B868" s="306">
        <v>57.636033894358931</v>
      </c>
    </row>
    <row r="869" spans="1:2">
      <c r="A869" s="47" t="s">
        <v>32</v>
      </c>
      <c r="B869" s="306">
        <v>0</v>
      </c>
    </row>
    <row r="870" spans="1:2">
      <c r="A870" s="47" t="s">
        <v>33</v>
      </c>
      <c r="B870" s="306">
        <v>0</v>
      </c>
    </row>
    <row r="871" spans="1:2">
      <c r="A871" s="47" t="s">
        <v>34</v>
      </c>
      <c r="B871" s="306">
        <v>198.2679565965947</v>
      </c>
    </row>
    <row r="872" spans="1:2">
      <c r="A872" s="47" t="s">
        <v>35</v>
      </c>
      <c r="B872" s="306">
        <v>0</v>
      </c>
    </row>
    <row r="873" spans="1:2">
      <c r="A873" s="47" t="s">
        <v>36</v>
      </c>
      <c r="B873" s="306">
        <v>0</v>
      </c>
    </row>
    <row r="874" spans="1:2">
      <c r="A874" s="47" t="s">
        <v>37</v>
      </c>
      <c r="B874" s="306">
        <v>0</v>
      </c>
    </row>
    <row r="875" spans="1:2">
      <c r="A875" s="47" t="s">
        <v>38</v>
      </c>
      <c r="B875" s="306">
        <v>0</v>
      </c>
    </row>
    <row r="876" spans="1:2">
      <c r="A876" s="47" t="s">
        <v>39</v>
      </c>
      <c r="B876" s="306">
        <v>0</v>
      </c>
    </row>
    <row r="877" spans="1:2">
      <c r="A877" s="47" t="s">
        <v>40</v>
      </c>
      <c r="B877" s="306">
        <v>0</v>
      </c>
    </row>
    <row r="878" spans="1:2">
      <c r="A878" s="47" t="s">
        <v>41</v>
      </c>
      <c r="B878" s="306">
        <v>23.054413557743569</v>
      </c>
    </row>
    <row r="879" spans="1:2">
      <c r="A879" s="47" t="s">
        <v>42</v>
      </c>
      <c r="B879" s="306">
        <v>0</v>
      </c>
    </row>
    <row r="880" spans="1:2">
      <c r="A880" s="47" t="s">
        <v>43</v>
      </c>
      <c r="B880" s="306">
        <v>2696.2136655781105</v>
      </c>
    </row>
    <row r="881" spans="1:2" ht="15.75" thickBot="1">
      <c r="A881" s="50" t="s">
        <v>44</v>
      </c>
      <c r="B881" s="307">
        <v>0</v>
      </c>
    </row>
    <row r="883" spans="1:2" ht="15.75" thickBot="1"/>
    <row r="884" spans="1:2" ht="16.5" thickBot="1">
      <c r="A884" s="272" t="s">
        <v>182</v>
      </c>
      <c r="B884" s="273"/>
    </row>
    <row r="885" spans="1:2" ht="16.5" thickBot="1">
      <c r="A885" s="294" t="s">
        <v>166</v>
      </c>
      <c r="B885" s="295"/>
    </row>
    <row r="886" spans="1:2" ht="16.5" thickBot="1">
      <c r="A886" s="24" t="s">
        <v>46</v>
      </c>
      <c r="B886" s="304">
        <v>4408.084896758779</v>
      </c>
    </row>
    <row r="887" spans="1:2">
      <c r="A887" s="46" t="s">
        <v>47</v>
      </c>
      <c r="B887" s="305">
        <v>0</v>
      </c>
    </row>
    <row r="888" spans="1:2">
      <c r="A888" s="47" t="s">
        <v>48</v>
      </c>
      <c r="B888" s="306">
        <v>0</v>
      </c>
    </row>
    <row r="889" spans="1:2">
      <c r="A889" s="47" t="s">
        <v>49</v>
      </c>
      <c r="B889" s="306">
        <v>0</v>
      </c>
    </row>
    <row r="890" spans="1:2">
      <c r="A890" s="47" t="s">
        <v>50</v>
      </c>
      <c r="B890" s="306">
        <v>0</v>
      </c>
    </row>
    <row r="891" spans="1:2">
      <c r="A891" s="47" t="s">
        <v>51</v>
      </c>
      <c r="B891" s="306">
        <v>0</v>
      </c>
    </row>
    <row r="892" spans="1:2">
      <c r="A892" s="47" t="s">
        <v>52</v>
      </c>
      <c r="B892" s="306">
        <v>0</v>
      </c>
    </row>
    <row r="893" spans="1:2">
      <c r="A893" s="47" t="s">
        <v>53</v>
      </c>
      <c r="B893" s="306">
        <v>0</v>
      </c>
    </row>
    <row r="894" spans="1:2">
      <c r="A894" s="47" t="s">
        <v>54</v>
      </c>
      <c r="B894" s="306">
        <v>0</v>
      </c>
    </row>
    <row r="895" spans="1:2">
      <c r="A895" s="47" t="s">
        <v>55</v>
      </c>
      <c r="B895" s="306">
        <v>0</v>
      </c>
    </row>
    <row r="896" spans="1:2">
      <c r="A896" s="47" t="s">
        <v>56</v>
      </c>
      <c r="B896" s="306">
        <v>272.04708044850202</v>
      </c>
    </row>
    <row r="897" spans="1:2">
      <c r="A897" s="47" t="s">
        <v>57</v>
      </c>
      <c r="B897" s="306"/>
    </row>
    <row r="898" spans="1:2">
      <c r="A898" s="47" t="s">
        <v>58</v>
      </c>
      <c r="B898" s="306"/>
    </row>
    <row r="899" spans="1:2">
      <c r="A899" s="47" t="s">
        <v>59</v>
      </c>
      <c r="B899" s="306"/>
    </row>
    <row r="900" spans="1:2">
      <c r="A900" s="47" t="s">
        <v>60</v>
      </c>
      <c r="B900" s="306"/>
    </row>
    <row r="901" spans="1:2">
      <c r="A901" s="47" t="s">
        <v>61</v>
      </c>
      <c r="B901" s="306"/>
    </row>
    <row r="902" spans="1:2">
      <c r="A902" s="47" t="s">
        <v>62</v>
      </c>
      <c r="B902" s="306"/>
    </row>
    <row r="903" spans="1:2">
      <c r="A903" s="47" t="s">
        <v>63</v>
      </c>
      <c r="B903" s="306"/>
    </row>
    <row r="904" spans="1:2">
      <c r="A904" s="47" t="s">
        <v>64</v>
      </c>
      <c r="B904" s="306"/>
    </row>
    <row r="905" spans="1:2">
      <c r="A905" s="47" t="s">
        <v>65</v>
      </c>
      <c r="B905" s="306"/>
    </row>
    <row r="906" spans="1:2">
      <c r="A906" s="47" t="s">
        <v>66</v>
      </c>
      <c r="B906" s="306"/>
    </row>
    <row r="907" spans="1:2">
      <c r="A907" s="47" t="s">
        <v>67</v>
      </c>
      <c r="B907" s="306"/>
    </row>
    <row r="908" spans="1:2">
      <c r="A908" s="47" t="s">
        <v>68</v>
      </c>
      <c r="B908" s="306"/>
    </row>
    <row r="909" spans="1:2">
      <c r="A909" s="47" t="s">
        <v>69</v>
      </c>
      <c r="B909" s="306"/>
    </row>
    <row r="910" spans="1:2">
      <c r="A910" s="47" t="s">
        <v>70</v>
      </c>
      <c r="B910" s="306"/>
    </row>
    <row r="911" spans="1:2">
      <c r="A911" s="47" t="s">
        <v>71</v>
      </c>
      <c r="B911" s="306"/>
    </row>
    <row r="912" spans="1:2">
      <c r="A912" s="47" t="s">
        <v>72</v>
      </c>
      <c r="B912" s="306"/>
    </row>
    <row r="913" spans="1:2">
      <c r="A913" s="47" t="s">
        <v>73</v>
      </c>
      <c r="B913" s="306"/>
    </row>
    <row r="914" spans="1:2">
      <c r="A914" s="47" t="s">
        <v>74</v>
      </c>
      <c r="B914" s="306"/>
    </row>
    <row r="915" spans="1:2">
      <c r="A915" s="47" t="s">
        <v>75</v>
      </c>
      <c r="B915" s="306"/>
    </row>
    <row r="916" spans="1:2">
      <c r="A916" s="47" t="s">
        <v>76</v>
      </c>
      <c r="B916" s="306"/>
    </row>
    <row r="917" spans="1:2">
      <c r="A917" s="47" t="s">
        <v>77</v>
      </c>
      <c r="B917" s="306"/>
    </row>
    <row r="918" spans="1:2">
      <c r="A918" s="47" t="s">
        <v>78</v>
      </c>
      <c r="B918" s="306"/>
    </row>
    <row r="919" spans="1:2">
      <c r="A919" s="47" t="s">
        <v>79</v>
      </c>
      <c r="B919" s="306"/>
    </row>
    <row r="920" spans="1:2">
      <c r="A920" s="47" t="s">
        <v>80</v>
      </c>
      <c r="B920" s="306"/>
    </row>
    <row r="921" spans="1:2">
      <c r="A921" s="47" t="s">
        <v>81</v>
      </c>
      <c r="B921" s="306"/>
    </row>
    <row r="922" spans="1:2">
      <c r="A922" s="47" t="s">
        <v>82</v>
      </c>
      <c r="B922" s="306"/>
    </row>
    <row r="923" spans="1:2">
      <c r="A923" s="47" t="s">
        <v>83</v>
      </c>
      <c r="B923" s="306"/>
    </row>
    <row r="924" spans="1:2">
      <c r="A924" s="47" t="s">
        <v>84</v>
      </c>
      <c r="B924" s="306"/>
    </row>
    <row r="925" spans="1:2">
      <c r="A925" s="47" t="s">
        <v>85</v>
      </c>
      <c r="B925" s="306">
        <v>30.45000000000001</v>
      </c>
    </row>
    <row r="926" spans="1:2">
      <c r="A926" s="47" t="s">
        <v>86</v>
      </c>
      <c r="B926" s="306">
        <v>3019.8000000000011</v>
      </c>
    </row>
    <row r="927" spans="1:2">
      <c r="A927" s="47" t="s">
        <v>87</v>
      </c>
      <c r="B927" s="306"/>
    </row>
    <row r="928" spans="1:2">
      <c r="A928" s="47" t="s">
        <v>88</v>
      </c>
      <c r="B928" s="306"/>
    </row>
    <row r="929" spans="1:2">
      <c r="A929" s="47" t="s">
        <v>89</v>
      </c>
      <c r="B929" s="306"/>
    </row>
    <row r="930" spans="1:2">
      <c r="A930" s="47" t="s">
        <v>90</v>
      </c>
      <c r="B930" s="306"/>
    </row>
    <row r="931" spans="1:2">
      <c r="A931" s="47" t="s">
        <v>91</v>
      </c>
      <c r="B931" s="306"/>
    </row>
    <row r="932" spans="1:2">
      <c r="A932" s="47" t="s">
        <v>92</v>
      </c>
      <c r="B932" s="306"/>
    </row>
    <row r="933" spans="1:2">
      <c r="A933" s="47" t="s">
        <v>93</v>
      </c>
      <c r="B933" s="306"/>
    </row>
    <row r="934" spans="1:2">
      <c r="A934" s="47" t="s">
        <v>94</v>
      </c>
      <c r="B934" s="306">
        <v>211.05000000000007</v>
      </c>
    </row>
    <row r="935" spans="1:2">
      <c r="A935" s="47" t="s">
        <v>95</v>
      </c>
      <c r="B935" s="306"/>
    </row>
    <row r="936" spans="1:2">
      <c r="A936" s="47" t="s">
        <v>96</v>
      </c>
      <c r="B936" s="306"/>
    </row>
    <row r="937" spans="1:2">
      <c r="A937" s="47" t="s">
        <v>97</v>
      </c>
      <c r="B937" s="306"/>
    </row>
    <row r="938" spans="1:2">
      <c r="A938" s="47" t="s">
        <v>98</v>
      </c>
      <c r="B938" s="306"/>
    </row>
    <row r="939" spans="1:2">
      <c r="A939" s="47" t="s">
        <v>99</v>
      </c>
      <c r="B939" s="306"/>
    </row>
    <row r="940" spans="1:2">
      <c r="A940" s="47" t="s">
        <v>100</v>
      </c>
      <c r="B940" s="306">
        <v>322.76772256601936</v>
      </c>
    </row>
    <row r="941" spans="1:2">
      <c r="A941" s="47" t="s">
        <v>101</v>
      </c>
      <c r="B941" s="306">
        <v>0</v>
      </c>
    </row>
    <row r="942" spans="1:2">
      <c r="A942" s="47" t="s">
        <v>102</v>
      </c>
      <c r="B942" s="306">
        <v>0</v>
      </c>
    </row>
    <row r="943" spans="1:2">
      <c r="A943" s="47" t="s">
        <v>103</v>
      </c>
      <c r="B943" s="306">
        <v>0</v>
      </c>
    </row>
    <row r="944" spans="1:2">
      <c r="A944" s="47" t="s">
        <v>104</v>
      </c>
      <c r="B944" s="306">
        <v>0</v>
      </c>
    </row>
    <row r="945" spans="1:2">
      <c r="A945" s="47" t="s">
        <v>105</v>
      </c>
      <c r="B945" s="306">
        <v>0</v>
      </c>
    </row>
    <row r="946" spans="1:2">
      <c r="A946" s="47" t="s">
        <v>106</v>
      </c>
      <c r="B946" s="306">
        <v>0</v>
      </c>
    </row>
    <row r="947" spans="1:2">
      <c r="A947" s="47" t="s">
        <v>107</v>
      </c>
      <c r="B947" s="306">
        <v>0</v>
      </c>
    </row>
    <row r="948" spans="1:2">
      <c r="A948" s="47" t="s">
        <v>108</v>
      </c>
      <c r="B948" s="306">
        <v>0</v>
      </c>
    </row>
    <row r="949" spans="1:2">
      <c r="A949" s="47" t="s">
        <v>109</v>
      </c>
      <c r="B949" s="306"/>
    </row>
    <row r="950" spans="1:2">
      <c r="A950" s="47" t="s">
        <v>110</v>
      </c>
      <c r="B950" s="306">
        <v>0</v>
      </c>
    </row>
    <row r="951" spans="1:2">
      <c r="A951" s="47" t="s">
        <v>111</v>
      </c>
      <c r="B951" s="306"/>
    </row>
    <row r="952" spans="1:2">
      <c r="A952" s="47" t="s">
        <v>112</v>
      </c>
      <c r="B952" s="306"/>
    </row>
    <row r="953" spans="1:2">
      <c r="A953" s="47" t="s">
        <v>113</v>
      </c>
      <c r="B953" s="306">
        <v>96.830316769805805</v>
      </c>
    </row>
    <row r="954" spans="1:2">
      <c r="A954" s="47" t="s">
        <v>114</v>
      </c>
      <c r="B954" s="306"/>
    </row>
    <row r="955" spans="1:2">
      <c r="A955" s="47" t="s">
        <v>115</v>
      </c>
      <c r="B955" s="306">
        <v>17.291127994608182</v>
      </c>
    </row>
    <row r="956" spans="1:2">
      <c r="A956" s="47" t="s">
        <v>116</v>
      </c>
      <c r="B956" s="306"/>
    </row>
    <row r="957" spans="1:2">
      <c r="A957" s="47" t="s">
        <v>117</v>
      </c>
      <c r="B957" s="306"/>
    </row>
    <row r="958" spans="1:2">
      <c r="A958" s="47" t="s">
        <v>118</v>
      </c>
      <c r="B958" s="306">
        <v>352.73901109000684</v>
      </c>
    </row>
    <row r="959" spans="1:2">
      <c r="A959" s="47" t="s">
        <v>119</v>
      </c>
      <c r="B959" s="306">
        <v>54.178867716438965</v>
      </c>
    </row>
    <row r="960" spans="1:2">
      <c r="A960" s="47" t="s">
        <v>120</v>
      </c>
      <c r="B960" s="306">
        <v>8.4000000000000021</v>
      </c>
    </row>
    <row r="961" spans="1:2" ht="15.75" thickBot="1">
      <c r="A961" s="50" t="s">
        <v>121</v>
      </c>
      <c r="B961" s="307">
        <v>19.596611727222605</v>
      </c>
    </row>
    <row r="964" spans="1:2" ht="16.5" thickBot="1">
      <c r="A964" s="292" t="s">
        <v>183</v>
      </c>
      <c r="B964" s="293"/>
    </row>
    <row r="965" spans="1:2" ht="16.5" thickBot="1">
      <c r="A965" s="248" t="s">
        <v>166</v>
      </c>
      <c r="B965" s="274"/>
    </row>
    <row r="966" spans="1:2" ht="16.5" thickBot="1">
      <c r="A966" s="43" t="s">
        <v>8</v>
      </c>
      <c r="B966" s="308">
        <v>43853816.919578105</v>
      </c>
    </row>
    <row r="967" spans="1:2">
      <c r="A967" s="49" t="s">
        <v>9</v>
      </c>
      <c r="B967" s="309">
        <v>0</v>
      </c>
    </row>
    <row r="968" spans="1:2">
      <c r="A968" s="47" t="s">
        <v>10</v>
      </c>
      <c r="B968" s="310">
        <v>1824139.4736446659</v>
      </c>
    </row>
    <row r="969" spans="1:2">
      <c r="A969" s="47" t="s">
        <v>11</v>
      </c>
      <c r="B969" s="310">
        <v>0</v>
      </c>
    </row>
    <row r="970" spans="1:2">
      <c r="A970" s="47" t="s">
        <v>12</v>
      </c>
      <c r="B970" s="310">
        <v>0</v>
      </c>
    </row>
    <row r="971" spans="1:2">
      <c r="A971" s="47" t="s">
        <v>13</v>
      </c>
      <c r="B971" s="310">
        <v>0</v>
      </c>
    </row>
    <row r="972" spans="1:2">
      <c r="A972" s="47" t="s">
        <v>14</v>
      </c>
      <c r="B972" s="310">
        <v>0</v>
      </c>
    </row>
    <row r="973" spans="1:2">
      <c r="A973" s="47" t="s">
        <v>15</v>
      </c>
      <c r="B973" s="310">
        <v>0</v>
      </c>
    </row>
    <row r="974" spans="1:2">
      <c r="A974" s="47" t="s">
        <v>16</v>
      </c>
      <c r="B974" s="310">
        <v>0</v>
      </c>
    </row>
    <row r="975" spans="1:2">
      <c r="A975" s="47" t="s">
        <v>17</v>
      </c>
      <c r="B975" s="310">
        <v>0</v>
      </c>
    </row>
    <row r="976" spans="1:2">
      <c r="A976" s="47" t="s">
        <v>18</v>
      </c>
      <c r="B976" s="310">
        <v>249927.56394988866</v>
      </c>
    </row>
    <row r="977" spans="1:2">
      <c r="A977" s="47" t="s">
        <v>19</v>
      </c>
      <c r="B977" s="310">
        <v>270699.12853175547</v>
      </c>
    </row>
    <row r="978" spans="1:2">
      <c r="A978" s="47" t="s">
        <v>20</v>
      </c>
      <c r="B978" s="310">
        <v>0</v>
      </c>
    </row>
    <row r="979" spans="1:2">
      <c r="A979" s="47" t="s">
        <v>21</v>
      </c>
      <c r="B979" s="310">
        <v>0</v>
      </c>
    </row>
    <row r="980" spans="1:2">
      <c r="A980" s="47" t="s">
        <v>22</v>
      </c>
      <c r="B980" s="310">
        <v>4146081.0896965787</v>
      </c>
    </row>
    <row r="981" spans="1:2">
      <c r="A981" s="47" t="s">
        <v>23</v>
      </c>
      <c r="B981" s="310">
        <v>334113.88843827997</v>
      </c>
    </row>
    <row r="982" spans="1:2">
      <c r="A982" s="47" t="s">
        <v>24</v>
      </c>
      <c r="B982" s="310">
        <v>4777937.9705540603</v>
      </c>
    </row>
    <row r="983" spans="1:2">
      <c r="A983" s="47" t="s">
        <v>25</v>
      </c>
      <c r="B983" s="310">
        <v>0</v>
      </c>
    </row>
    <row r="984" spans="1:2">
      <c r="A984" s="47" t="s">
        <v>26</v>
      </c>
      <c r="B984" s="310">
        <v>544399.08024038794</v>
      </c>
    </row>
    <row r="985" spans="1:2">
      <c r="A985" s="47" t="s">
        <v>27</v>
      </c>
      <c r="B985" s="310">
        <v>3494803.4786633151</v>
      </c>
    </row>
    <row r="986" spans="1:2">
      <c r="A986" s="47" t="s">
        <v>28</v>
      </c>
      <c r="B986" s="310">
        <v>0</v>
      </c>
    </row>
    <row r="987" spans="1:2">
      <c r="A987" s="47" t="s">
        <v>29</v>
      </c>
      <c r="B987" s="310">
        <v>1038400.3714392851</v>
      </c>
    </row>
    <row r="988" spans="1:2">
      <c r="A988" s="47" t="s">
        <v>30</v>
      </c>
      <c r="B988" s="310">
        <v>0</v>
      </c>
    </row>
    <row r="989" spans="1:2">
      <c r="A989" s="47" t="s">
        <v>31</v>
      </c>
      <c r="B989" s="310">
        <v>538394.3407100417</v>
      </c>
    </row>
    <row r="990" spans="1:2">
      <c r="A990" s="47" t="s">
        <v>32</v>
      </c>
      <c r="B990" s="310">
        <v>0</v>
      </c>
    </row>
    <row r="991" spans="1:2">
      <c r="A991" s="47" t="s">
        <v>33</v>
      </c>
      <c r="B991" s="310">
        <v>12946.490626966726</v>
      </c>
    </row>
    <row r="992" spans="1:2">
      <c r="A992" s="47" t="s">
        <v>34</v>
      </c>
      <c r="B992" s="310">
        <v>2911652.8611337221</v>
      </c>
    </row>
    <row r="993" spans="1:2">
      <c r="A993" s="47" t="s">
        <v>35</v>
      </c>
      <c r="B993" s="310">
        <v>0</v>
      </c>
    </row>
    <row r="994" spans="1:2">
      <c r="A994" s="47" t="s">
        <v>36</v>
      </c>
      <c r="B994" s="310">
        <v>0</v>
      </c>
    </row>
    <row r="995" spans="1:2">
      <c r="A995" s="47" t="s">
        <v>37</v>
      </c>
      <c r="B995" s="310">
        <v>0</v>
      </c>
    </row>
    <row r="996" spans="1:2">
      <c r="A996" s="47" t="s">
        <v>38</v>
      </c>
      <c r="B996" s="310">
        <v>0</v>
      </c>
    </row>
    <row r="997" spans="1:2">
      <c r="A997" s="47" t="s">
        <v>39</v>
      </c>
      <c r="B997" s="310">
        <v>0</v>
      </c>
    </row>
    <row r="998" spans="1:2">
      <c r="A998" s="47" t="s">
        <v>40</v>
      </c>
      <c r="B998" s="310">
        <v>104227.45751211094</v>
      </c>
    </row>
    <row r="999" spans="1:2">
      <c r="A999" s="47" t="s">
        <v>41</v>
      </c>
      <c r="B999" s="310">
        <v>198551.00545812785</v>
      </c>
    </row>
    <row r="1000" spans="1:2">
      <c r="A1000" s="47" t="s">
        <v>42</v>
      </c>
      <c r="B1000" s="310">
        <v>0</v>
      </c>
    </row>
    <row r="1001" spans="1:2">
      <c r="A1001" s="47" t="s">
        <v>43</v>
      </c>
      <c r="B1001" s="310">
        <v>23407542.718978923</v>
      </c>
    </row>
    <row r="1002" spans="1:2" ht="15.75" thickBot="1">
      <c r="A1002" s="50" t="s">
        <v>44</v>
      </c>
      <c r="B1002" s="311">
        <v>0</v>
      </c>
    </row>
    <row r="1004" spans="1:2" ht="15.75" thickBot="1"/>
    <row r="1005" spans="1:2" ht="16.5" thickBot="1">
      <c r="A1005" s="272" t="s">
        <v>184</v>
      </c>
      <c r="B1005" s="273"/>
    </row>
    <row r="1006" spans="1:2" ht="16.5" thickBot="1">
      <c r="A1006" s="294" t="s">
        <v>166</v>
      </c>
      <c r="B1006" s="295"/>
    </row>
    <row r="1007" spans="1:2" ht="16.5" thickBot="1">
      <c r="A1007" s="24" t="s">
        <v>46</v>
      </c>
      <c r="B1007" s="308">
        <v>43853816.919578105</v>
      </c>
    </row>
    <row r="1008" spans="1:2">
      <c r="A1008" s="46" t="s">
        <v>47</v>
      </c>
      <c r="B1008" s="309">
        <v>0</v>
      </c>
    </row>
    <row r="1009" spans="1:2">
      <c r="A1009" s="47" t="s">
        <v>48</v>
      </c>
      <c r="B1009" s="310">
        <v>0</v>
      </c>
    </row>
    <row r="1010" spans="1:2">
      <c r="A1010" s="47" t="s">
        <v>49</v>
      </c>
      <c r="B1010" s="310">
        <v>0</v>
      </c>
    </row>
    <row r="1011" spans="1:2">
      <c r="A1011" s="47" t="s">
        <v>50</v>
      </c>
      <c r="B1011" s="310">
        <v>0</v>
      </c>
    </row>
    <row r="1012" spans="1:2">
      <c r="A1012" s="47" t="s">
        <v>51</v>
      </c>
      <c r="B1012" s="310">
        <v>0</v>
      </c>
    </row>
    <row r="1013" spans="1:2">
      <c r="A1013" s="47" t="s">
        <v>52</v>
      </c>
      <c r="B1013" s="310">
        <v>0</v>
      </c>
    </row>
    <row r="1014" spans="1:2">
      <c r="A1014" s="47" t="s">
        <v>53</v>
      </c>
      <c r="B1014" s="310">
        <v>0</v>
      </c>
    </row>
    <row r="1015" spans="1:2">
      <c r="A1015" s="47" t="s">
        <v>54</v>
      </c>
      <c r="B1015" s="310">
        <v>0</v>
      </c>
    </row>
    <row r="1016" spans="1:2">
      <c r="A1016" s="47" t="s">
        <v>55</v>
      </c>
      <c r="B1016" s="310">
        <v>0</v>
      </c>
    </row>
    <row r="1017" spans="1:2">
      <c r="A1017" s="47" t="s">
        <v>56</v>
      </c>
      <c r="B1017" s="310">
        <v>946078.10874846985</v>
      </c>
    </row>
    <row r="1018" spans="1:2">
      <c r="A1018" s="47" t="s">
        <v>57</v>
      </c>
      <c r="B1018" s="310">
        <v>0</v>
      </c>
    </row>
    <row r="1019" spans="1:2">
      <c r="A1019" s="47" t="s">
        <v>58</v>
      </c>
      <c r="B1019" s="310">
        <v>0</v>
      </c>
    </row>
    <row r="1020" spans="1:2">
      <c r="A1020" s="47" t="s">
        <v>59</v>
      </c>
      <c r="B1020" s="310">
        <v>0</v>
      </c>
    </row>
    <row r="1021" spans="1:2">
      <c r="A1021" s="47" t="s">
        <v>60</v>
      </c>
      <c r="B1021" s="310">
        <v>0</v>
      </c>
    </row>
    <row r="1022" spans="1:2">
      <c r="A1022" s="47" t="s">
        <v>61</v>
      </c>
      <c r="B1022" s="310">
        <v>0</v>
      </c>
    </row>
    <row r="1023" spans="1:2">
      <c r="A1023" s="47" t="s">
        <v>62</v>
      </c>
      <c r="B1023" s="310">
        <v>0</v>
      </c>
    </row>
    <row r="1024" spans="1:2">
      <c r="A1024" s="47" t="s">
        <v>63</v>
      </c>
      <c r="B1024" s="310">
        <v>0</v>
      </c>
    </row>
    <row r="1025" spans="1:2">
      <c r="A1025" s="47" t="s">
        <v>64</v>
      </c>
      <c r="B1025" s="310">
        <v>0</v>
      </c>
    </row>
    <row r="1026" spans="1:2">
      <c r="A1026" s="47" t="s">
        <v>65</v>
      </c>
      <c r="B1026" s="310">
        <v>0</v>
      </c>
    </row>
    <row r="1027" spans="1:2">
      <c r="A1027" s="47" t="s">
        <v>66</v>
      </c>
      <c r="B1027" s="310">
        <v>0</v>
      </c>
    </row>
    <row r="1028" spans="1:2">
      <c r="A1028" s="47" t="s">
        <v>67</v>
      </c>
      <c r="B1028" s="310">
        <v>0</v>
      </c>
    </row>
    <row r="1029" spans="1:2">
      <c r="A1029" s="47" t="s">
        <v>68</v>
      </c>
      <c r="B1029" s="310">
        <v>0</v>
      </c>
    </row>
    <row r="1030" spans="1:2">
      <c r="A1030" s="47" t="s">
        <v>69</v>
      </c>
      <c r="B1030" s="310">
        <v>0</v>
      </c>
    </row>
    <row r="1031" spans="1:2">
      <c r="A1031" s="47" t="s">
        <v>70</v>
      </c>
      <c r="B1031" s="310">
        <v>0</v>
      </c>
    </row>
    <row r="1032" spans="1:2">
      <c r="A1032" s="47" t="s">
        <v>71</v>
      </c>
      <c r="B1032" s="310">
        <v>0</v>
      </c>
    </row>
    <row r="1033" spans="1:2">
      <c r="A1033" s="47" t="s">
        <v>72</v>
      </c>
      <c r="B1033" s="310">
        <v>0</v>
      </c>
    </row>
    <row r="1034" spans="1:2">
      <c r="A1034" s="47" t="s">
        <v>73</v>
      </c>
      <c r="B1034" s="310">
        <v>0</v>
      </c>
    </row>
    <row r="1035" spans="1:2">
      <c r="A1035" s="47" t="s">
        <v>74</v>
      </c>
      <c r="B1035" s="310">
        <v>0</v>
      </c>
    </row>
    <row r="1036" spans="1:2">
      <c r="A1036" s="47" t="s">
        <v>75</v>
      </c>
      <c r="B1036" s="310">
        <v>0</v>
      </c>
    </row>
    <row r="1037" spans="1:2">
      <c r="A1037" s="47" t="s">
        <v>76</v>
      </c>
      <c r="B1037" s="310">
        <v>0</v>
      </c>
    </row>
    <row r="1038" spans="1:2">
      <c r="A1038" s="47" t="s">
        <v>77</v>
      </c>
      <c r="B1038" s="310">
        <v>0</v>
      </c>
    </row>
    <row r="1039" spans="1:2">
      <c r="A1039" s="47" t="s">
        <v>78</v>
      </c>
      <c r="B1039" s="310">
        <v>0</v>
      </c>
    </row>
    <row r="1040" spans="1:2">
      <c r="A1040" s="47" t="s">
        <v>79</v>
      </c>
      <c r="B1040" s="310">
        <v>0</v>
      </c>
    </row>
    <row r="1041" spans="1:2">
      <c r="A1041" s="47" t="s">
        <v>80</v>
      </c>
      <c r="B1041" s="310">
        <v>0</v>
      </c>
    </row>
    <row r="1042" spans="1:2">
      <c r="A1042" s="47" t="s">
        <v>81</v>
      </c>
      <c r="B1042" s="310">
        <v>0</v>
      </c>
    </row>
    <row r="1043" spans="1:2">
      <c r="A1043" s="47" t="s">
        <v>82</v>
      </c>
      <c r="B1043" s="310">
        <v>0</v>
      </c>
    </row>
    <row r="1044" spans="1:2">
      <c r="A1044" s="47" t="s">
        <v>83</v>
      </c>
      <c r="B1044" s="310">
        <v>0</v>
      </c>
    </row>
    <row r="1045" spans="1:2">
      <c r="A1045" s="47" t="s">
        <v>84</v>
      </c>
      <c r="B1045" s="310">
        <v>0</v>
      </c>
    </row>
    <row r="1046" spans="1:2">
      <c r="A1046" s="47" t="s">
        <v>85</v>
      </c>
      <c r="B1046" s="310">
        <v>300956.14007501851</v>
      </c>
    </row>
    <row r="1047" spans="1:2">
      <c r="A1047" s="47" t="s">
        <v>86</v>
      </c>
      <c r="B1047" s="310">
        <v>36740334.426084049</v>
      </c>
    </row>
    <row r="1048" spans="1:2">
      <c r="A1048" s="47" t="s">
        <v>87</v>
      </c>
      <c r="B1048" s="310">
        <v>0</v>
      </c>
    </row>
    <row r="1049" spans="1:2">
      <c r="A1049" s="47" t="s">
        <v>88</v>
      </c>
      <c r="B1049" s="310">
        <v>0</v>
      </c>
    </row>
    <row r="1050" spans="1:2">
      <c r="A1050" s="47" t="s">
        <v>89</v>
      </c>
      <c r="B1050" s="310">
        <v>0</v>
      </c>
    </row>
    <row r="1051" spans="1:2">
      <c r="A1051" s="47" t="s">
        <v>90</v>
      </c>
      <c r="B1051" s="310">
        <v>0</v>
      </c>
    </row>
    <row r="1052" spans="1:2">
      <c r="A1052" s="47" t="s">
        <v>91</v>
      </c>
      <c r="B1052" s="310">
        <v>0</v>
      </c>
    </row>
    <row r="1053" spans="1:2">
      <c r="A1053" s="47" t="s">
        <v>92</v>
      </c>
      <c r="B1053" s="310">
        <v>0</v>
      </c>
    </row>
    <row r="1054" spans="1:2">
      <c r="A1054" s="47" t="s">
        <v>93</v>
      </c>
      <c r="B1054" s="310">
        <v>0</v>
      </c>
    </row>
    <row r="1055" spans="1:2">
      <c r="A1055" s="47" t="s">
        <v>94</v>
      </c>
      <c r="B1055" s="310">
        <v>1781349.1314906897</v>
      </c>
    </row>
    <row r="1056" spans="1:2">
      <c r="A1056" s="47" t="s">
        <v>95</v>
      </c>
      <c r="B1056" s="310">
        <v>0</v>
      </c>
    </row>
    <row r="1057" spans="1:2">
      <c r="A1057" s="47" t="s">
        <v>96</v>
      </c>
      <c r="B1057" s="310">
        <v>0</v>
      </c>
    </row>
    <row r="1058" spans="1:2">
      <c r="A1058" s="47" t="s">
        <v>97</v>
      </c>
      <c r="B1058" s="310">
        <v>0</v>
      </c>
    </row>
    <row r="1059" spans="1:2">
      <c r="A1059" s="47" t="s">
        <v>98</v>
      </c>
      <c r="B1059" s="310">
        <v>0</v>
      </c>
    </row>
    <row r="1060" spans="1:2">
      <c r="A1060" s="47" t="s">
        <v>99</v>
      </c>
      <c r="B1060" s="310">
        <v>0</v>
      </c>
    </row>
    <row r="1061" spans="1:2">
      <c r="A1061" s="47" t="s">
        <v>100</v>
      </c>
      <c r="B1061" s="310">
        <v>2042466.2617631331</v>
      </c>
    </row>
    <row r="1062" spans="1:2">
      <c r="A1062" s="47" t="s">
        <v>101</v>
      </c>
      <c r="B1062" s="310">
        <v>0</v>
      </c>
    </row>
    <row r="1063" spans="1:2">
      <c r="A1063" s="47" t="s">
        <v>102</v>
      </c>
      <c r="B1063" s="310">
        <v>0</v>
      </c>
    </row>
    <row r="1064" spans="1:2">
      <c r="A1064" s="47" t="s">
        <v>103</v>
      </c>
      <c r="B1064" s="310">
        <v>0</v>
      </c>
    </row>
    <row r="1065" spans="1:2">
      <c r="A1065" s="47" t="s">
        <v>104</v>
      </c>
      <c r="B1065" s="310">
        <v>0</v>
      </c>
    </row>
    <row r="1066" spans="1:2">
      <c r="A1066" s="47" t="s">
        <v>105</v>
      </c>
      <c r="B1066" s="310">
        <v>0</v>
      </c>
    </row>
    <row r="1067" spans="1:2">
      <c r="A1067" s="47" t="s">
        <v>106</v>
      </c>
      <c r="B1067" s="310">
        <v>0</v>
      </c>
    </row>
    <row r="1068" spans="1:2">
      <c r="A1068" s="47" t="s">
        <v>107</v>
      </c>
      <c r="B1068" s="310">
        <v>0</v>
      </c>
    </row>
    <row r="1069" spans="1:2">
      <c r="A1069" s="47" t="s">
        <v>108</v>
      </c>
      <c r="B1069" s="310">
        <v>0</v>
      </c>
    </row>
    <row r="1070" spans="1:2">
      <c r="A1070" s="47" t="s">
        <v>109</v>
      </c>
      <c r="B1070" s="310">
        <v>0</v>
      </c>
    </row>
    <row r="1071" spans="1:2">
      <c r="A1071" s="47" t="s">
        <v>110</v>
      </c>
      <c r="B1071" s="310">
        <v>0</v>
      </c>
    </row>
    <row r="1072" spans="1:2">
      <c r="A1072" s="47" t="s">
        <v>111</v>
      </c>
      <c r="B1072" s="310">
        <v>0</v>
      </c>
    </row>
    <row r="1073" spans="1:2">
      <c r="A1073" s="47" t="s">
        <v>112</v>
      </c>
      <c r="B1073" s="310">
        <v>0</v>
      </c>
    </row>
    <row r="1074" spans="1:2">
      <c r="A1074" s="47" t="s">
        <v>113</v>
      </c>
      <c r="B1074" s="310">
        <v>1470717.0931526651</v>
      </c>
    </row>
    <row r="1075" spans="1:2">
      <c r="A1075" s="47" t="s">
        <v>114</v>
      </c>
      <c r="B1075" s="310">
        <v>0</v>
      </c>
    </row>
    <row r="1076" spans="1:2">
      <c r="A1076" s="47" t="s">
        <v>115</v>
      </c>
      <c r="B1076" s="310">
        <v>84517.073442579582</v>
      </c>
    </row>
    <row r="1077" spans="1:2">
      <c r="A1077" s="47" t="s">
        <v>116</v>
      </c>
      <c r="B1077" s="310"/>
    </row>
    <row r="1078" spans="1:2">
      <c r="A1078" s="47" t="s">
        <v>117</v>
      </c>
      <c r="B1078" s="310"/>
    </row>
    <row r="1079" spans="1:2">
      <c r="A1079" s="47" t="s">
        <v>118</v>
      </c>
      <c r="B1079" s="310">
        <v>353880.61251002777</v>
      </c>
    </row>
    <row r="1080" spans="1:2">
      <c r="A1080" s="47" t="s">
        <v>119</v>
      </c>
      <c r="B1080" s="310">
        <v>9756.762736775785</v>
      </c>
    </row>
    <row r="1081" spans="1:2">
      <c r="A1081" s="47" t="s">
        <v>120</v>
      </c>
      <c r="B1081" s="310">
        <v>66316.601432448719</v>
      </c>
    </row>
    <row r="1082" spans="1:2" ht="15.75" thickBot="1">
      <c r="A1082" s="50" t="s">
        <v>121</v>
      </c>
      <c r="B1082" s="311">
        <v>57444.708142248732</v>
      </c>
    </row>
    <row r="1084" spans="1:2" ht="15.75" thickBot="1"/>
    <row r="1085" spans="1:2" ht="16.5" thickBot="1">
      <c r="A1085" s="272" t="s">
        <v>185</v>
      </c>
      <c r="B1085" s="273"/>
    </row>
    <row r="1086" spans="1:2" ht="16.5" thickBot="1">
      <c r="A1086" s="248" t="s">
        <v>166</v>
      </c>
      <c r="B1086" s="274"/>
    </row>
    <row r="1087" spans="1:2" ht="16.5" thickBot="1">
      <c r="A1087" s="43" t="s">
        <v>8</v>
      </c>
      <c r="B1087" s="36">
        <v>2</v>
      </c>
    </row>
    <row r="1088" spans="1:2">
      <c r="A1088" s="49" t="s">
        <v>9</v>
      </c>
      <c r="B1088" s="51"/>
    </row>
    <row r="1089" spans="1:2">
      <c r="A1089" s="47" t="s">
        <v>10</v>
      </c>
      <c r="B1089" s="52"/>
    </row>
    <row r="1090" spans="1:2">
      <c r="A1090" s="47" t="s">
        <v>11</v>
      </c>
      <c r="B1090" s="52"/>
    </row>
    <row r="1091" spans="1:2">
      <c r="A1091" s="47" t="s">
        <v>12</v>
      </c>
      <c r="B1091" s="52"/>
    </row>
    <row r="1092" spans="1:2">
      <c r="A1092" s="47" t="s">
        <v>13</v>
      </c>
      <c r="B1092" s="52"/>
    </row>
    <row r="1093" spans="1:2">
      <c r="A1093" s="47" t="s">
        <v>14</v>
      </c>
      <c r="B1093" s="52"/>
    </row>
    <row r="1094" spans="1:2">
      <c r="A1094" s="47" t="s">
        <v>15</v>
      </c>
      <c r="B1094" s="52"/>
    </row>
    <row r="1095" spans="1:2">
      <c r="A1095" s="47" t="s">
        <v>16</v>
      </c>
      <c r="B1095" s="52"/>
    </row>
    <row r="1096" spans="1:2">
      <c r="A1096" s="47" t="s">
        <v>17</v>
      </c>
      <c r="B1096" s="52"/>
    </row>
    <row r="1097" spans="1:2">
      <c r="A1097" s="47" t="s">
        <v>18</v>
      </c>
      <c r="B1097" s="52"/>
    </row>
    <row r="1098" spans="1:2">
      <c r="A1098" s="47" t="s">
        <v>19</v>
      </c>
      <c r="B1098" s="52"/>
    </row>
    <row r="1099" spans="1:2">
      <c r="A1099" s="47" t="s">
        <v>20</v>
      </c>
      <c r="B1099" s="52"/>
    </row>
    <row r="1100" spans="1:2">
      <c r="A1100" s="47" t="s">
        <v>21</v>
      </c>
      <c r="B1100" s="52"/>
    </row>
    <row r="1101" spans="1:2">
      <c r="A1101" s="47" t="s">
        <v>22</v>
      </c>
      <c r="B1101" s="52"/>
    </row>
    <row r="1102" spans="1:2">
      <c r="A1102" s="47" t="s">
        <v>23</v>
      </c>
      <c r="B1102" s="52">
        <v>1</v>
      </c>
    </row>
    <row r="1103" spans="1:2">
      <c r="A1103" s="47" t="s">
        <v>24</v>
      </c>
      <c r="B1103" s="52"/>
    </row>
    <row r="1104" spans="1:2">
      <c r="A1104" s="47" t="s">
        <v>25</v>
      </c>
      <c r="B1104" s="52"/>
    </row>
    <row r="1105" spans="1:2">
      <c r="A1105" s="47" t="s">
        <v>26</v>
      </c>
      <c r="B1105" s="52"/>
    </row>
    <row r="1106" spans="1:2">
      <c r="A1106" s="47" t="s">
        <v>27</v>
      </c>
      <c r="B1106" s="52">
        <v>1</v>
      </c>
    </row>
    <row r="1107" spans="1:2">
      <c r="A1107" s="47" t="s">
        <v>28</v>
      </c>
      <c r="B1107" s="52"/>
    </row>
    <row r="1108" spans="1:2">
      <c r="A1108" s="47" t="s">
        <v>29</v>
      </c>
      <c r="B1108" s="52"/>
    </row>
    <row r="1109" spans="1:2">
      <c r="A1109" s="47" t="s">
        <v>30</v>
      </c>
      <c r="B1109" s="52"/>
    </row>
    <row r="1110" spans="1:2">
      <c r="A1110" s="47" t="s">
        <v>31</v>
      </c>
      <c r="B1110" s="52"/>
    </row>
    <row r="1111" spans="1:2">
      <c r="A1111" s="47" t="s">
        <v>32</v>
      </c>
      <c r="B1111" s="52"/>
    </row>
    <row r="1112" spans="1:2">
      <c r="A1112" s="47" t="s">
        <v>33</v>
      </c>
      <c r="B1112" s="52"/>
    </row>
    <row r="1113" spans="1:2">
      <c r="A1113" s="47" t="s">
        <v>34</v>
      </c>
      <c r="B1113" s="52"/>
    </row>
    <row r="1114" spans="1:2">
      <c r="A1114" s="47" t="s">
        <v>35</v>
      </c>
      <c r="B1114" s="52"/>
    </row>
    <row r="1115" spans="1:2">
      <c r="A1115" s="47" t="s">
        <v>36</v>
      </c>
      <c r="B1115" s="52"/>
    </row>
    <row r="1116" spans="1:2">
      <c r="A1116" s="47" t="s">
        <v>37</v>
      </c>
      <c r="B1116" s="52"/>
    </row>
    <row r="1117" spans="1:2">
      <c r="A1117" s="47" t="s">
        <v>38</v>
      </c>
      <c r="B1117" s="52"/>
    </row>
    <row r="1118" spans="1:2">
      <c r="A1118" s="47" t="s">
        <v>39</v>
      </c>
      <c r="B1118" s="52"/>
    </row>
    <row r="1119" spans="1:2">
      <c r="A1119" s="47" t="s">
        <v>40</v>
      </c>
      <c r="B1119" s="52"/>
    </row>
    <row r="1120" spans="1:2">
      <c r="A1120" s="47" t="s">
        <v>41</v>
      </c>
      <c r="B1120" s="52"/>
    </row>
    <row r="1121" spans="1:2">
      <c r="A1121" s="47" t="s">
        <v>42</v>
      </c>
      <c r="B1121" s="52"/>
    </row>
    <row r="1122" spans="1:2">
      <c r="A1122" s="47" t="s">
        <v>43</v>
      </c>
      <c r="B1122" s="52"/>
    </row>
    <row r="1123" spans="1:2" ht="15.75" thickBot="1">
      <c r="A1123" s="50" t="s">
        <v>44</v>
      </c>
      <c r="B1123" s="53"/>
    </row>
    <row r="1125" spans="1:2" ht="15.75" thickBot="1"/>
    <row r="1126" spans="1:2" ht="16.5" thickBot="1">
      <c r="A1126" s="272" t="s">
        <v>186</v>
      </c>
      <c r="B1126" s="273"/>
    </row>
    <row r="1127" spans="1:2" ht="16.5" thickBot="1">
      <c r="A1127" s="294" t="s">
        <v>166</v>
      </c>
      <c r="B1127" s="295"/>
    </row>
    <row r="1128" spans="1:2" ht="16.5" thickBot="1">
      <c r="A1128" s="43" t="s">
        <v>46</v>
      </c>
      <c r="B1128" s="36">
        <v>2</v>
      </c>
    </row>
    <row r="1129" spans="1:2">
      <c r="A1129" s="49" t="s">
        <v>47</v>
      </c>
      <c r="B1129" s="51">
        <v>0</v>
      </c>
    </row>
    <row r="1130" spans="1:2">
      <c r="A1130" s="47" t="s">
        <v>48</v>
      </c>
      <c r="B1130" s="52"/>
    </row>
    <row r="1131" spans="1:2">
      <c r="A1131" s="47" t="s">
        <v>49</v>
      </c>
      <c r="B1131" s="52"/>
    </row>
    <row r="1132" spans="1:2">
      <c r="A1132" s="47" t="s">
        <v>50</v>
      </c>
      <c r="B1132" s="52"/>
    </row>
    <row r="1133" spans="1:2">
      <c r="A1133" s="47" t="s">
        <v>51</v>
      </c>
      <c r="B1133" s="52">
        <v>0</v>
      </c>
    </row>
    <row r="1134" spans="1:2">
      <c r="A1134" s="47" t="s">
        <v>52</v>
      </c>
      <c r="B1134" s="52"/>
    </row>
    <row r="1135" spans="1:2">
      <c r="A1135" s="47" t="s">
        <v>53</v>
      </c>
      <c r="B1135" s="52"/>
    </row>
    <row r="1136" spans="1:2">
      <c r="A1136" s="47" t="s">
        <v>54</v>
      </c>
      <c r="B1136" s="52"/>
    </row>
    <row r="1137" spans="1:2">
      <c r="A1137" s="47" t="s">
        <v>55</v>
      </c>
      <c r="B1137" s="52"/>
    </row>
    <row r="1138" spans="1:2">
      <c r="A1138" s="47" t="s">
        <v>56</v>
      </c>
      <c r="B1138" s="52">
        <v>0</v>
      </c>
    </row>
    <row r="1139" spans="1:2">
      <c r="A1139" s="47" t="s">
        <v>57</v>
      </c>
      <c r="B1139" s="52"/>
    </row>
    <row r="1140" spans="1:2">
      <c r="A1140" s="47" t="s">
        <v>58</v>
      </c>
      <c r="B1140" s="52"/>
    </row>
    <row r="1141" spans="1:2">
      <c r="A1141" s="47" t="s">
        <v>59</v>
      </c>
      <c r="B1141" s="52"/>
    </row>
    <row r="1142" spans="1:2">
      <c r="A1142" s="47" t="s">
        <v>60</v>
      </c>
      <c r="B1142" s="52"/>
    </row>
    <row r="1143" spans="1:2">
      <c r="A1143" s="47" t="s">
        <v>61</v>
      </c>
      <c r="B1143" s="52"/>
    </row>
    <row r="1144" spans="1:2">
      <c r="A1144" s="47" t="s">
        <v>62</v>
      </c>
      <c r="B1144" s="52"/>
    </row>
    <row r="1145" spans="1:2">
      <c r="A1145" s="47" t="s">
        <v>63</v>
      </c>
      <c r="B1145" s="52"/>
    </row>
    <row r="1146" spans="1:2">
      <c r="A1146" s="47" t="s">
        <v>64</v>
      </c>
      <c r="B1146" s="52"/>
    </row>
    <row r="1147" spans="1:2">
      <c r="A1147" s="47" t="s">
        <v>65</v>
      </c>
      <c r="B1147" s="52"/>
    </row>
    <row r="1148" spans="1:2">
      <c r="A1148" s="47" t="s">
        <v>66</v>
      </c>
      <c r="B1148" s="52"/>
    </row>
    <row r="1149" spans="1:2">
      <c r="A1149" s="47" t="s">
        <v>67</v>
      </c>
      <c r="B1149" s="52"/>
    </row>
    <row r="1150" spans="1:2">
      <c r="A1150" s="47" t="s">
        <v>68</v>
      </c>
      <c r="B1150" s="52"/>
    </row>
    <row r="1151" spans="1:2">
      <c r="A1151" s="47" t="s">
        <v>69</v>
      </c>
      <c r="B1151" s="52"/>
    </row>
    <row r="1152" spans="1:2">
      <c r="A1152" s="47" t="s">
        <v>70</v>
      </c>
      <c r="B1152" s="52"/>
    </row>
    <row r="1153" spans="1:2">
      <c r="A1153" s="47" t="s">
        <v>71</v>
      </c>
      <c r="B1153" s="52"/>
    </row>
    <row r="1154" spans="1:2">
      <c r="A1154" s="47" t="s">
        <v>72</v>
      </c>
      <c r="B1154" s="52"/>
    </row>
    <row r="1155" spans="1:2">
      <c r="A1155" s="47" t="s">
        <v>73</v>
      </c>
      <c r="B1155" s="52"/>
    </row>
    <row r="1156" spans="1:2">
      <c r="A1156" s="47" t="s">
        <v>74</v>
      </c>
      <c r="B1156" s="52"/>
    </row>
    <row r="1157" spans="1:2">
      <c r="A1157" s="47" t="s">
        <v>75</v>
      </c>
      <c r="B1157" s="52"/>
    </row>
    <row r="1158" spans="1:2">
      <c r="A1158" s="47" t="s">
        <v>76</v>
      </c>
      <c r="B1158" s="52">
        <v>0</v>
      </c>
    </row>
    <row r="1159" spans="1:2">
      <c r="A1159" s="47" t="s">
        <v>77</v>
      </c>
      <c r="B1159" s="52"/>
    </row>
    <row r="1160" spans="1:2">
      <c r="A1160" s="47" t="s">
        <v>78</v>
      </c>
      <c r="B1160" s="52"/>
    </row>
    <row r="1161" spans="1:2">
      <c r="A1161" s="47" t="s">
        <v>79</v>
      </c>
      <c r="B1161" s="52"/>
    </row>
    <row r="1162" spans="1:2">
      <c r="A1162" s="47" t="s">
        <v>80</v>
      </c>
      <c r="B1162" s="52">
        <v>0</v>
      </c>
    </row>
    <row r="1163" spans="1:2">
      <c r="A1163" s="47" t="s">
        <v>81</v>
      </c>
      <c r="B1163" s="52"/>
    </row>
    <row r="1164" spans="1:2">
      <c r="A1164" s="47" t="s">
        <v>82</v>
      </c>
      <c r="B1164" s="52"/>
    </row>
    <row r="1165" spans="1:2">
      <c r="A1165" s="47" t="s">
        <v>83</v>
      </c>
      <c r="B1165" s="52"/>
    </row>
    <row r="1166" spans="1:2">
      <c r="A1166" s="47" t="s">
        <v>84</v>
      </c>
      <c r="B1166" s="52"/>
    </row>
    <row r="1167" spans="1:2">
      <c r="A1167" s="47" t="s">
        <v>85</v>
      </c>
      <c r="B1167" s="52"/>
    </row>
    <row r="1168" spans="1:2">
      <c r="A1168" s="47" t="s">
        <v>86</v>
      </c>
      <c r="B1168" s="52">
        <v>2</v>
      </c>
    </row>
    <row r="1169" spans="1:2">
      <c r="A1169" s="47" t="s">
        <v>87</v>
      </c>
      <c r="B1169" s="52">
        <v>1</v>
      </c>
    </row>
    <row r="1170" spans="1:2">
      <c r="A1170" s="47" t="s">
        <v>88</v>
      </c>
      <c r="B1170" s="52">
        <v>1</v>
      </c>
    </row>
    <row r="1171" spans="1:2">
      <c r="A1171" s="47" t="s">
        <v>89</v>
      </c>
      <c r="B1171" s="52"/>
    </row>
    <row r="1172" spans="1:2">
      <c r="A1172" s="47" t="s">
        <v>90</v>
      </c>
      <c r="B1172" s="52"/>
    </row>
    <row r="1173" spans="1:2">
      <c r="A1173" s="47" t="s">
        <v>91</v>
      </c>
      <c r="B1173" s="52"/>
    </row>
    <row r="1174" spans="1:2">
      <c r="A1174" s="47" t="s">
        <v>92</v>
      </c>
      <c r="B1174" s="52">
        <v>1</v>
      </c>
    </row>
    <row r="1175" spans="1:2">
      <c r="A1175" s="47" t="s">
        <v>93</v>
      </c>
      <c r="B1175" s="52"/>
    </row>
    <row r="1176" spans="1:2">
      <c r="A1176" s="47" t="s">
        <v>94</v>
      </c>
      <c r="B1176" s="52">
        <v>0</v>
      </c>
    </row>
    <row r="1177" spans="1:2">
      <c r="A1177" s="47" t="s">
        <v>95</v>
      </c>
      <c r="B1177" s="52"/>
    </row>
    <row r="1178" spans="1:2">
      <c r="A1178" s="47" t="s">
        <v>96</v>
      </c>
      <c r="B1178" s="52"/>
    </row>
    <row r="1179" spans="1:2">
      <c r="A1179" s="47" t="s">
        <v>97</v>
      </c>
      <c r="B1179" s="52"/>
    </row>
    <row r="1180" spans="1:2">
      <c r="A1180" s="47" t="s">
        <v>98</v>
      </c>
      <c r="B1180" s="52"/>
    </row>
    <row r="1181" spans="1:2">
      <c r="A1181" s="47" t="s">
        <v>99</v>
      </c>
      <c r="B1181" s="52"/>
    </row>
    <row r="1182" spans="1:2">
      <c r="A1182" s="47" t="s">
        <v>100</v>
      </c>
      <c r="B1182" s="52">
        <v>0</v>
      </c>
    </row>
    <row r="1183" spans="1:2">
      <c r="A1183" s="47" t="s">
        <v>101</v>
      </c>
      <c r="B1183" s="52"/>
    </row>
    <row r="1184" spans="1:2">
      <c r="A1184" s="47" t="s">
        <v>102</v>
      </c>
      <c r="B1184" s="52"/>
    </row>
    <row r="1185" spans="1:2">
      <c r="A1185" s="47" t="s">
        <v>103</v>
      </c>
      <c r="B1185" s="52">
        <v>0</v>
      </c>
    </row>
    <row r="1186" spans="1:2">
      <c r="A1186" s="47" t="s">
        <v>104</v>
      </c>
      <c r="B1186" s="52"/>
    </row>
    <row r="1187" spans="1:2">
      <c r="A1187" s="47" t="s">
        <v>105</v>
      </c>
      <c r="B1187" s="52"/>
    </row>
    <row r="1188" spans="1:2">
      <c r="A1188" s="47" t="s">
        <v>106</v>
      </c>
      <c r="B1188" s="52"/>
    </row>
    <row r="1189" spans="1:2">
      <c r="A1189" s="47" t="s">
        <v>107</v>
      </c>
      <c r="B1189" s="52"/>
    </row>
    <row r="1190" spans="1:2">
      <c r="A1190" s="47" t="s">
        <v>108</v>
      </c>
      <c r="B1190" s="52"/>
    </row>
    <row r="1191" spans="1:2">
      <c r="A1191" s="47" t="s">
        <v>109</v>
      </c>
      <c r="B1191" s="52"/>
    </row>
    <row r="1192" spans="1:2">
      <c r="A1192" s="47" t="s">
        <v>110</v>
      </c>
      <c r="B1192" s="52">
        <v>0</v>
      </c>
    </row>
    <row r="1193" spans="1:2">
      <c r="A1193" s="47" t="s">
        <v>111</v>
      </c>
      <c r="B1193" s="52"/>
    </row>
    <row r="1194" spans="1:2">
      <c r="A1194" s="47" t="s">
        <v>112</v>
      </c>
      <c r="B1194" s="52"/>
    </row>
    <row r="1195" spans="1:2">
      <c r="A1195" s="47" t="s">
        <v>113</v>
      </c>
      <c r="B1195" s="52">
        <v>0</v>
      </c>
    </row>
    <row r="1196" spans="1:2">
      <c r="A1196" s="47" t="s">
        <v>114</v>
      </c>
      <c r="B1196" s="52"/>
    </row>
    <row r="1197" spans="1:2">
      <c r="A1197" s="47" t="s">
        <v>115</v>
      </c>
      <c r="B1197" s="52"/>
    </row>
    <row r="1198" spans="1:2">
      <c r="A1198" s="47" t="s">
        <v>116</v>
      </c>
      <c r="B1198" s="52"/>
    </row>
    <row r="1199" spans="1:2">
      <c r="A1199" s="47" t="s">
        <v>117</v>
      </c>
      <c r="B1199" s="52"/>
    </row>
    <row r="1200" spans="1:2">
      <c r="A1200" s="47" t="s">
        <v>118</v>
      </c>
      <c r="B1200" s="52"/>
    </row>
    <row r="1201" spans="1:2">
      <c r="A1201" s="47" t="s">
        <v>119</v>
      </c>
      <c r="B1201" s="52"/>
    </row>
    <row r="1202" spans="1:2">
      <c r="A1202" s="47" t="s">
        <v>120</v>
      </c>
      <c r="B1202" s="52"/>
    </row>
    <row r="1203" spans="1:2" ht="15.75" thickBot="1">
      <c r="A1203" s="50" t="s">
        <v>121</v>
      </c>
      <c r="B1203" s="53"/>
    </row>
    <row r="1205" spans="1:2" ht="15.75" thickBot="1"/>
    <row r="1206" spans="1:2" ht="16.5" thickBot="1">
      <c r="A1206" s="58" t="s">
        <v>150</v>
      </c>
      <c r="B1206" s="59"/>
    </row>
    <row r="1207" spans="1:2" ht="16.5" thickBot="1">
      <c r="A1207" s="248" t="s">
        <v>166</v>
      </c>
      <c r="B1207" s="274"/>
    </row>
    <row r="1208" spans="1:2" ht="15.75">
      <c r="A1208" s="56" t="s">
        <v>8</v>
      </c>
      <c r="B1208" s="312">
        <v>13686053.03553142</v>
      </c>
    </row>
    <row r="1209" spans="1:2">
      <c r="A1209" s="47" t="s">
        <v>9</v>
      </c>
      <c r="B1209" s="310"/>
    </row>
    <row r="1210" spans="1:2">
      <c r="A1210" s="47" t="s">
        <v>10</v>
      </c>
      <c r="B1210" s="310"/>
    </row>
    <row r="1211" spans="1:2">
      <c r="A1211" s="47" t="s">
        <v>11</v>
      </c>
      <c r="B1211" s="310"/>
    </row>
    <row r="1212" spans="1:2">
      <c r="A1212" s="47" t="s">
        <v>12</v>
      </c>
      <c r="B1212" s="310"/>
    </row>
    <row r="1213" spans="1:2">
      <c r="A1213" s="47" t="s">
        <v>13</v>
      </c>
      <c r="B1213" s="310"/>
    </row>
    <row r="1214" spans="1:2">
      <c r="A1214" s="47" t="s">
        <v>14</v>
      </c>
      <c r="B1214" s="310"/>
    </row>
    <row r="1215" spans="1:2">
      <c r="A1215" s="47" t="s">
        <v>15</v>
      </c>
      <c r="B1215" s="310"/>
    </row>
    <row r="1216" spans="1:2">
      <c r="A1216" s="47" t="s">
        <v>16</v>
      </c>
      <c r="B1216" s="310"/>
    </row>
    <row r="1217" spans="1:2">
      <c r="A1217" s="47" t="s">
        <v>17</v>
      </c>
      <c r="B1217" s="310"/>
    </row>
    <row r="1218" spans="1:2">
      <c r="A1218" s="47" t="s">
        <v>18</v>
      </c>
      <c r="B1218" s="310"/>
    </row>
    <row r="1219" spans="1:2">
      <c r="A1219" s="47" t="s">
        <v>19</v>
      </c>
      <c r="B1219" s="310"/>
    </row>
    <row r="1220" spans="1:2">
      <c r="A1220" s="47" t="s">
        <v>20</v>
      </c>
      <c r="B1220" s="310"/>
    </row>
    <row r="1221" spans="1:2">
      <c r="A1221" s="47" t="s">
        <v>21</v>
      </c>
      <c r="B1221" s="310"/>
    </row>
    <row r="1222" spans="1:2">
      <c r="A1222" s="47" t="s">
        <v>22</v>
      </c>
      <c r="B1222" s="310"/>
    </row>
    <row r="1223" spans="1:2">
      <c r="A1223" s="47" t="s">
        <v>23</v>
      </c>
      <c r="B1223" s="310">
        <v>5114989.3577670371</v>
      </c>
    </row>
    <row r="1224" spans="1:2">
      <c r="A1224" s="47" t="s">
        <v>24</v>
      </c>
      <c r="B1224" s="310"/>
    </row>
    <row r="1225" spans="1:2">
      <c r="A1225" s="47" t="s">
        <v>25</v>
      </c>
      <c r="B1225" s="310"/>
    </row>
    <row r="1226" spans="1:2">
      <c r="A1226" s="47" t="s">
        <v>26</v>
      </c>
      <c r="B1226" s="310"/>
    </row>
    <row r="1227" spans="1:2">
      <c r="A1227" s="47" t="s">
        <v>27</v>
      </c>
      <c r="B1227" s="310">
        <v>8571063.4569904115</v>
      </c>
    </row>
    <row r="1228" spans="1:2">
      <c r="A1228" s="47" t="s">
        <v>28</v>
      </c>
      <c r="B1228" s="310"/>
    </row>
    <row r="1229" spans="1:2">
      <c r="A1229" s="47" t="s">
        <v>29</v>
      </c>
      <c r="B1229" s="310"/>
    </row>
    <row r="1230" spans="1:2">
      <c r="A1230" s="47" t="s">
        <v>30</v>
      </c>
      <c r="B1230" s="310"/>
    </row>
    <row r="1231" spans="1:2">
      <c r="A1231" s="47" t="s">
        <v>31</v>
      </c>
      <c r="B1231" s="310"/>
    </row>
    <row r="1232" spans="1:2">
      <c r="A1232" s="47" t="s">
        <v>32</v>
      </c>
      <c r="B1232" s="310"/>
    </row>
    <row r="1233" spans="1:2">
      <c r="A1233" s="47" t="s">
        <v>33</v>
      </c>
      <c r="B1233" s="310"/>
    </row>
    <row r="1234" spans="1:2">
      <c r="A1234" s="47" t="s">
        <v>34</v>
      </c>
      <c r="B1234" s="310"/>
    </row>
    <row r="1235" spans="1:2">
      <c r="A1235" s="47" t="s">
        <v>35</v>
      </c>
      <c r="B1235" s="310"/>
    </row>
    <row r="1236" spans="1:2">
      <c r="A1236" s="47" t="s">
        <v>36</v>
      </c>
      <c r="B1236" s="310"/>
    </row>
    <row r="1237" spans="1:2">
      <c r="A1237" s="47" t="s">
        <v>37</v>
      </c>
      <c r="B1237" s="310"/>
    </row>
    <row r="1238" spans="1:2">
      <c r="A1238" s="47" t="s">
        <v>38</v>
      </c>
      <c r="B1238" s="310"/>
    </row>
    <row r="1239" spans="1:2">
      <c r="A1239" s="47" t="s">
        <v>39</v>
      </c>
      <c r="B1239" s="310"/>
    </row>
    <row r="1240" spans="1:2">
      <c r="A1240" s="47" t="s">
        <v>40</v>
      </c>
      <c r="B1240" s="310"/>
    </row>
    <row r="1241" spans="1:2">
      <c r="A1241" s="47" t="s">
        <v>41</v>
      </c>
      <c r="B1241" s="310"/>
    </row>
    <row r="1242" spans="1:2">
      <c r="A1242" s="47" t="s">
        <v>42</v>
      </c>
      <c r="B1242" s="310"/>
    </row>
    <row r="1243" spans="1:2">
      <c r="A1243" s="47" t="s">
        <v>43</v>
      </c>
      <c r="B1243" s="310"/>
    </row>
    <row r="1244" spans="1:2" ht="15.75" thickBot="1">
      <c r="A1244" s="50" t="s">
        <v>44</v>
      </c>
      <c r="B1244" s="311"/>
    </row>
    <row r="1247" spans="1:2" ht="16.5" thickBot="1">
      <c r="A1247" s="292" t="s">
        <v>147</v>
      </c>
      <c r="B1247" s="293"/>
    </row>
    <row r="1248" spans="1:2" ht="16.5" thickBot="1">
      <c r="A1248" s="248" t="s">
        <v>166</v>
      </c>
      <c r="B1248" s="274"/>
    </row>
    <row r="1249" spans="1:2" ht="16.5" thickBot="1">
      <c r="A1249" s="24" t="s">
        <v>46</v>
      </c>
      <c r="B1249" s="308">
        <v>13686053.03553142</v>
      </c>
    </row>
    <row r="1250" spans="1:2">
      <c r="A1250" s="46" t="s">
        <v>47</v>
      </c>
      <c r="B1250" s="309">
        <v>0</v>
      </c>
    </row>
    <row r="1251" spans="1:2">
      <c r="A1251" s="47" t="s">
        <v>48</v>
      </c>
      <c r="B1251" s="310"/>
    </row>
    <row r="1252" spans="1:2">
      <c r="A1252" s="47" t="s">
        <v>49</v>
      </c>
      <c r="B1252" s="310"/>
    </row>
    <row r="1253" spans="1:2">
      <c r="A1253" s="47" t="s">
        <v>50</v>
      </c>
      <c r="B1253" s="310"/>
    </row>
    <row r="1254" spans="1:2">
      <c r="A1254" s="47" t="s">
        <v>51</v>
      </c>
      <c r="B1254" s="310">
        <v>0</v>
      </c>
    </row>
    <row r="1255" spans="1:2">
      <c r="A1255" s="47" t="s">
        <v>52</v>
      </c>
      <c r="B1255" s="310"/>
    </row>
    <row r="1256" spans="1:2">
      <c r="A1256" s="47" t="s">
        <v>53</v>
      </c>
      <c r="B1256" s="310"/>
    </row>
    <row r="1257" spans="1:2">
      <c r="A1257" s="47" t="s">
        <v>54</v>
      </c>
      <c r="B1257" s="310"/>
    </row>
    <row r="1258" spans="1:2">
      <c r="A1258" s="47" t="s">
        <v>55</v>
      </c>
      <c r="B1258" s="310"/>
    </row>
    <row r="1259" spans="1:2">
      <c r="A1259" s="47" t="s">
        <v>56</v>
      </c>
      <c r="B1259" s="310">
        <v>0</v>
      </c>
    </row>
    <row r="1260" spans="1:2">
      <c r="A1260" s="47" t="s">
        <v>57</v>
      </c>
      <c r="B1260" s="310"/>
    </row>
    <row r="1261" spans="1:2">
      <c r="A1261" s="47" t="s">
        <v>58</v>
      </c>
      <c r="B1261" s="310"/>
    </row>
    <row r="1262" spans="1:2">
      <c r="A1262" s="47" t="s">
        <v>59</v>
      </c>
      <c r="B1262" s="310"/>
    </row>
    <row r="1263" spans="1:2">
      <c r="A1263" s="47" t="s">
        <v>60</v>
      </c>
      <c r="B1263" s="310"/>
    </row>
    <row r="1264" spans="1:2">
      <c r="A1264" s="47" t="s">
        <v>61</v>
      </c>
      <c r="B1264" s="310"/>
    </row>
    <row r="1265" spans="1:2">
      <c r="A1265" s="47" t="s">
        <v>62</v>
      </c>
      <c r="B1265" s="310"/>
    </row>
    <row r="1266" spans="1:2">
      <c r="A1266" s="47" t="s">
        <v>63</v>
      </c>
      <c r="B1266" s="310"/>
    </row>
    <row r="1267" spans="1:2">
      <c r="A1267" s="47" t="s">
        <v>64</v>
      </c>
      <c r="B1267" s="310"/>
    </row>
    <row r="1268" spans="1:2">
      <c r="A1268" s="47" t="s">
        <v>65</v>
      </c>
      <c r="B1268" s="310"/>
    </row>
    <row r="1269" spans="1:2">
      <c r="A1269" s="47" t="s">
        <v>66</v>
      </c>
      <c r="B1269" s="310"/>
    </row>
    <row r="1270" spans="1:2">
      <c r="A1270" s="47" t="s">
        <v>67</v>
      </c>
      <c r="B1270" s="310"/>
    </row>
    <row r="1271" spans="1:2">
      <c r="A1271" s="47" t="s">
        <v>68</v>
      </c>
      <c r="B1271" s="310"/>
    </row>
    <row r="1272" spans="1:2">
      <c r="A1272" s="47" t="s">
        <v>69</v>
      </c>
      <c r="B1272" s="310"/>
    </row>
    <row r="1273" spans="1:2">
      <c r="A1273" s="47" t="s">
        <v>70</v>
      </c>
      <c r="B1273" s="310"/>
    </row>
    <row r="1274" spans="1:2">
      <c r="A1274" s="47" t="s">
        <v>71</v>
      </c>
      <c r="B1274" s="310"/>
    </row>
    <row r="1275" spans="1:2">
      <c r="A1275" s="47" t="s">
        <v>72</v>
      </c>
      <c r="B1275" s="310"/>
    </row>
    <row r="1276" spans="1:2">
      <c r="A1276" s="47" t="s">
        <v>73</v>
      </c>
      <c r="B1276" s="310"/>
    </row>
    <row r="1277" spans="1:2">
      <c r="A1277" s="47" t="s">
        <v>74</v>
      </c>
      <c r="B1277" s="310"/>
    </row>
    <row r="1278" spans="1:2">
      <c r="A1278" s="47" t="s">
        <v>75</v>
      </c>
      <c r="B1278" s="310"/>
    </row>
    <row r="1279" spans="1:2">
      <c r="A1279" s="47" t="s">
        <v>76</v>
      </c>
      <c r="B1279" s="310">
        <v>0</v>
      </c>
    </row>
    <row r="1280" spans="1:2">
      <c r="A1280" s="47" t="s">
        <v>77</v>
      </c>
      <c r="B1280" s="310"/>
    </row>
    <row r="1281" spans="1:2">
      <c r="A1281" s="47" t="s">
        <v>78</v>
      </c>
      <c r="B1281" s="310"/>
    </row>
    <row r="1282" spans="1:2">
      <c r="A1282" s="47" t="s">
        <v>79</v>
      </c>
      <c r="B1282" s="310"/>
    </row>
    <row r="1283" spans="1:2">
      <c r="A1283" s="47" t="s">
        <v>80</v>
      </c>
      <c r="B1283" s="310">
        <v>0</v>
      </c>
    </row>
    <row r="1284" spans="1:2">
      <c r="A1284" s="47" t="s">
        <v>81</v>
      </c>
      <c r="B1284" s="310"/>
    </row>
    <row r="1285" spans="1:2">
      <c r="A1285" s="47" t="s">
        <v>82</v>
      </c>
      <c r="B1285" s="310"/>
    </row>
    <row r="1286" spans="1:2">
      <c r="A1286" s="47" t="s">
        <v>83</v>
      </c>
      <c r="B1286" s="310"/>
    </row>
    <row r="1287" spans="1:2">
      <c r="A1287" s="47" t="s">
        <v>84</v>
      </c>
      <c r="B1287" s="310"/>
    </row>
    <row r="1288" spans="1:2">
      <c r="A1288" s="47" t="s">
        <v>85</v>
      </c>
      <c r="B1288" s="310"/>
    </row>
    <row r="1289" spans="1:2">
      <c r="A1289" s="47" t="s">
        <v>86</v>
      </c>
      <c r="B1289" s="310">
        <v>13686053.03553142</v>
      </c>
    </row>
    <row r="1290" spans="1:2">
      <c r="A1290" s="47" t="s">
        <v>87</v>
      </c>
      <c r="B1290" s="310">
        <v>0</v>
      </c>
    </row>
    <row r="1291" spans="1:2">
      <c r="A1291" s="47" t="s">
        <v>88</v>
      </c>
      <c r="B1291" s="310"/>
    </row>
    <row r="1292" spans="1:2">
      <c r="A1292" s="47" t="s">
        <v>89</v>
      </c>
      <c r="B1292" s="310"/>
    </row>
    <row r="1293" spans="1:2">
      <c r="A1293" s="47" t="s">
        <v>90</v>
      </c>
      <c r="B1293" s="310"/>
    </row>
    <row r="1294" spans="1:2">
      <c r="A1294" s="47" t="s">
        <v>91</v>
      </c>
      <c r="B1294" s="310"/>
    </row>
    <row r="1295" spans="1:2">
      <c r="A1295" s="47" t="s">
        <v>92</v>
      </c>
      <c r="B1295" s="310"/>
    </row>
    <row r="1296" spans="1:2">
      <c r="A1296" s="47" t="s">
        <v>93</v>
      </c>
      <c r="B1296" s="310"/>
    </row>
    <row r="1297" spans="1:2">
      <c r="A1297" s="47" t="s">
        <v>94</v>
      </c>
      <c r="B1297" s="310">
        <v>0</v>
      </c>
    </row>
    <row r="1298" spans="1:2">
      <c r="A1298" s="47" t="s">
        <v>95</v>
      </c>
      <c r="B1298" s="310"/>
    </row>
    <row r="1299" spans="1:2">
      <c r="A1299" s="47" t="s">
        <v>96</v>
      </c>
      <c r="B1299" s="310"/>
    </row>
    <row r="1300" spans="1:2">
      <c r="A1300" s="47" t="s">
        <v>97</v>
      </c>
      <c r="B1300" s="310"/>
    </row>
    <row r="1301" spans="1:2">
      <c r="A1301" s="47" t="s">
        <v>98</v>
      </c>
      <c r="B1301" s="310"/>
    </row>
    <row r="1302" spans="1:2">
      <c r="A1302" s="47" t="s">
        <v>99</v>
      </c>
      <c r="B1302" s="310"/>
    </row>
    <row r="1303" spans="1:2">
      <c r="A1303" s="47" t="s">
        <v>100</v>
      </c>
      <c r="B1303" s="310">
        <v>0</v>
      </c>
    </row>
    <row r="1304" spans="1:2">
      <c r="A1304" s="47" t="s">
        <v>101</v>
      </c>
      <c r="B1304" s="310"/>
    </row>
    <row r="1305" spans="1:2">
      <c r="A1305" s="47" t="s">
        <v>102</v>
      </c>
      <c r="B1305" s="310"/>
    </row>
    <row r="1306" spans="1:2">
      <c r="A1306" s="47" t="s">
        <v>103</v>
      </c>
      <c r="B1306" s="310">
        <v>0</v>
      </c>
    </row>
    <row r="1307" spans="1:2">
      <c r="A1307" s="47" t="s">
        <v>104</v>
      </c>
      <c r="B1307" s="310"/>
    </row>
    <row r="1308" spans="1:2">
      <c r="A1308" s="47" t="s">
        <v>105</v>
      </c>
      <c r="B1308" s="310"/>
    </row>
    <row r="1309" spans="1:2">
      <c r="A1309" s="47" t="s">
        <v>106</v>
      </c>
      <c r="B1309" s="310"/>
    </row>
    <row r="1310" spans="1:2">
      <c r="A1310" s="47" t="s">
        <v>107</v>
      </c>
      <c r="B1310" s="310"/>
    </row>
    <row r="1311" spans="1:2">
      <c r="A1311" s="47" t="s">
        <v>108</v>
      </c>
      <c r="B1311" s="310"/>
    </row>
    <row r="1312" spans="1:2">
      <c r="A1312" s="47" t="s">
        <v>109</v>
      </c>
      <c r="B1312" s="310"/>
    </row>
    <row r="1313" spans="1:2">
      <c r="A1313" s="47" t="s">
        <v>110</v>
      </c>
      <c r="B1313" s="310">
        <v>0</v>
      </c>
    </row>
    <row r="1314" spans="1:2">
      <c r="A1314" s="47" t="s">
        <v>111</v>
      </c>
      <c r="B1314" s="310"/>
    </row>
    <row r="1315" spans="1:2">
      <c r="A1315" s="47" t="s">
        <v>112</v>
      </c>
      <c r="B1315" s="310"/>
    </row>
    <row r="1316" spans="1:2">
      <c r="A1316" s="47" t="s">
        <v>113</v>
      </c>
      <c r="B1316" s="310">
        <v>0</v>
      </c>
    </row>
    <row r="1317" spans="1:2">
      <c r="A1317" s="47" t="s">
        <v>114</v>
      </c>
      <c r="B1317" s="310"/>
    </row>
    <row r="1318" spans="1:2">
      <c r="A1318" s="47" t="s">
        <v>115</v>
      </c>
      <c r="B1318" s="310"/>
    </row>
    <row r="1319" spans="1:2">
      <c r="A1319" s="47" t="s">
        <v>116</v>
      </c>
      <c r="B1319" s="310"/>
    </row>
    <row r="1320" spans="1:2">
      <c r="A1320" s="47" t="s">
        <v>117</v>
      </c>
      <c r="B1320" s="310"/>
    </row>
    <row r="1321" spans="1:2">
      <c r="A1321" s="47" t="s">
        <v>118</v>
      </c>
      <c r="B1321" s="310"/>
    </row>
    <row r="1322" spans="1:2">
      <c r="A1322" s="47" t="s">
        <v>119</v>
      </c>
      <c r="B1322" s="310"/>
    </row>
    <row r="1323" spans="1:2">
      <c r="A1323" s="47" t="s">
        <v>120</v>
      </c>
      <c r="B1323" s="310"/>
    </row>
    <row r="1324" spans="1:2" ht="15.75" thickBot="1">
      <c r="A1324" s="50" t="s">
        <v>121</v>
      </c>
      <c r="B1324" s="311"/>
    </row>
    <row r="1326" spans="1:2" ht="16.5" thickBot="1">
      <c r="A1326" s="292" t="s">
        <v>151</v>
      </c>
      <c r="B1326" s="293"/>
    </row>
    <row r="1327" spans="1:2" ht="16.5" thickBot="1">
      <c r="A1327" s="248" t="s">
        <v>166</v>
      </c>
      <c r="B1327" s="274"/>
    </row>
    <row r="1328" spans="1:2" ht="16.5" thickBot="1">
      <c r="A1328" s="43" t="s">
        <v>8</v>
      </c>
      <c r="B1328" s="304">
        <v>319.30362777474841</v>
      </c>
    </row>
    <row r="1329" spans="1:2">
      <c r="A1329" s="49" t="s">
        <v>9</v>
      </c>
      <c r="B1329" s="305"/>
    </row>
    <row r="1330" spans="1:2">
      <c r="A1330" s="47" t="s">
        <v>10</v>
      </c>
      <c r="B1330" s="306"/>
    </row>
    <row r="1331" spans="1:2">
      <c r="A1331" s="47" t="s">
        <v>11</v>
      </c>
      <c r="B1331" s="306"/>
    </row>
    <row r="1332" spans="1:2">
      <c r="A1332" s="47" t="s">
        <v>12</v>
      </c>
      <c r="B1332" s="306"/>
    </row>
    <row r="1333" spans="1:2">
      <c r="A1333" s="47" t="s">
        <v>13</v>
      </c>
      <c r="B1333" s="306"/>
    </row>
    <row r="1334" spans="1:2">
      <c r="A1334" s="47" t="s">
        <v>14</v>
      </c>
      <c r="B1334" s="306"/>
    </row>
    <row r="1335" spans="1:2">
      <c r="A1335" s="47" t="s">
        <v>15</v>
      </c>
      <c r="B1335" s="306"/>
    </row>
    <row r="1336" spans="1:2">
      <c r="A1336" s="47" t="s">
        <v>16</v>
      </c>
      <c r="B1336" s="306"/>
    </row>
    <row r="1337" spans="1:2">
      <c r="A1337" s="47" t="s">
        <v>17</v>
      </c>
      <c r="B1337" s="306"/>
    </row>
    <row r="1338" spans="1:2">
      <c r="A1338" s="47" t="s">
        <v>18</v>
      </c>
      <c r="B1338" s="306"/>
    </row>
    <row r="1339" spans="1:2">
      <c r="A1339" s="47" t="s">
        <v>19</v>
      </c>
      <c r="B1339" s="306"/>
    </row>
    <row r="1340" spans="1:2">
      <c r="A1340" s="47" t="s">
        <v>20</v>
      </c>
      <c r="B1340" s="306"/>
    </row>
    <row r="1341" spans="1:2">
      <c r="A1341" s="47" t="s">
        <v>21</v>
      </c>
      <c r="B1341" s="306"/>
    </row>
    <row r="1342" spans="1:2">
      <c r="A1342" s="47" t="s">
        <v>22</v>
      </c>
      <c r="B1342" s="306"/>
    </row>
    <row r="1343" spans="1:2">
      <c r="A1343" s="47" t="s">
        <v>23</v>
      </c>
      <c r="B1343" s="306">
        <v>42.650665081825601</v>
      </c>
    </row>
    <row r="1344" spans="1:2">
      <c r="A1344" s="47" t="s">
        <v>24</v>
      </c>
      <c r="B1344" s="306"/>
    </row>
    <row r="1345" spans="1:2">
      <c r="A1345" s="47" t="s">
        <v>25</v>
      </c>
      <c r="B1345" s="306"/>
    </row>
    <row r="1346" spans="1:2">
      <c r="A1346" s="47" t="s">
        <v>26</v>
      </c>
      <c r="B1346" s="306"/>
    </row>
    <row r="1347" spans="1:2">
      <c r="A1347" s="47" t="s">
        <v>27</v>
      </c>
      <c r="B1347" s="306">
        <v>71.468682029005052</v>
      </c>
    </row>
    <row r="1348" spans="1:2">
      <c r="A1348" s="47" t="s">
        <v>28</v>
      </c>
      <c r="B1348" s="306"/>
    </row>
    <row r="1349" spans="1:2">
      <c r="A1349" s="47" t="s">
        <v>29</v>
      </c>
      <c r="B1349" s="306"/>
    </row>
    <row r="1350" spans="1:2">
      <c r="A1350" s="47" t="s">
        <v>30</v>
      </c>
      <c r="B1350" s="306"/>
    </row>
    <row r="1351" spans="1:2">
      <c r="A1351" s="47" t="s">
        <v>31</v>
      </c>
      <c r="B1351" s="306"/>
    </row>
    <row r="1352" spans="1:2">
      <c r="A1352" s="47" t="s">
        <v>32</v>
      </c>
      <c r="B1352" s="306"/>
    </row>
    <row r="1353" spans="1:2">
      <c r="A1353" s="47" t="s">
        <v>33</v>
      </c>
      <c r="B1353" s="306"/>
    </row>
    <row r="1354" spans="1:2">
      <c r="A1354" s="47" t="s">
        <v>34</v>
      </c>
      <c r="B1354" s="306"/>
    </row>
    <row r="1355" spans="1:2">
      <c r="A1355" s="47" t="s">
        <v>35</v>
      </c>
      <c r="B1355" s="306"/>
    </row>
    <row r="1356" spans="1:2">
      <c r="A1356" s="47" t="s">
        <v>36</v>
      </c>
      <c r="B1356" s="306"/>
    </row>
    <row r="1357" spans="1:2">
      <c r="A1357" s="47" t="s">
        <v>37</v>
      </c>
      <c r="B1357" s="306"/>
    </row>
    <row r="1358" spans="1:2">
      <c r="A1358" s="47" t="s">
        <v>38</v>
      </c>
      <c r="B1358" s="306"/>
    </row>
    <row r="1359" spans="1:2">
      <c r="A1359" s="47" t="s">
        <v>39</v>
      </c>
      <c r="B1359" s="306"/>
    </row>
    <row r="1360" spans="1:2">
      <c r="A1360" s="47" t="s">
        <v>40</v>
      </c>
      <c r="B1360" s="306"/>
    </row>
    <row r="1361" spans="1:2">
      <c r="A1361" s="47" t="s">
        <v>41</v>
      </c>
      <c r="B1361" s="306"/>
    </row>
    <row r="1362" spans="1:2">
      <c r="A1362" s="47" t="s">
        <v>42</v>
      </c>
      <c r="B1362" s="306"/>
    </row>
    <row r="1363" spans="1:2">
      <c r="A1363" s="47" t="s">
        <v>43</v>
      </c>
      <c r="B1363" s="306">
        <v>205.18428066391775</v>
      </c>
    </row>
    <row r="1364" spans="1:2" ht="15.75" thickBot="1">
      <c r="A1364" s="50" t="s">
        <v>44</v>
      </c>
      <c r="B1364" s="307"/>
    </row>
    <row r="1366" spans="1:2" ht="15.75" thickBot="1"/>
    <row r="1367" spans="1:2" ht="16.5" thickBot="1">
      <c r="A1367" s="272" t="s">
        <v>187</v>
      </c>
      <c r="B1367" s="273"/>
    </row>
    <row r="1368" spans="1:2" ht="16.5" thickBot="1">
      <c r="A1368" s="248" t="s">
        <v>166</v>
      </c>
      <c r="B1368" s="274"/>
    </row>
    <row r="1369" spans="1:2" ht="16.5" thickBot="1">
      <c r="A1369" s="24" t="s">
        <v>46</v>
      </c>
      <c r="B1369" s="304">
        <v>319.30362777474841</v>
      </c>
    </row>
    <row r="1370" spans="1:2">
      <c r="A1370" s="46" t="s">
        <v>47</v>
      </c>
      <c r="B1370" s="305">
        <v>0</v>
      </c>
    </row>
    <row r="1371" spans="1:2">
      <c r="A1371" s="47" t="s">
        <v>48</v>
      </c>
      <c r="B1371" s="306"/>
    </row>
    <row r="1372" spans="1:2">
      <c r="A1372" s="47" t="s">
        <v>49</v>
      </c>
      <c r="B1372" s="306"/>
    </row>
    <row r="1373" spans="1:2">
      <c r="A1373" s="47" t="s">
        <v>50</v>
      </c>
      <c r="B1373" s="306"/>
    </row>
    <row r="1374" spans="1:2">
      <c r="A1374" s="47" t="s">
        <v>51</v>
      </c>
      <c r="B1374" s="306">
        <v>0</v>
      </c>
    </row>
    <row r="1375" spans="1:2">
      <c r="A1375" s="47" t="s">
        <v>52</v>
      </c>
      <c r="B1375" s="306"/>
    </row>
    <row r="1376" spans="1:2">
      <c r="A1376" s="47" t="s">
        <v>53</v>
      </c>
      <c r="B1376" s="306"/>
    </row>
    <row r="1377" spans="1:2">
      <c r="A1377" s="47" t="s">
        <v>54</v>
      </c>
      <c r="B1377" s="306"/>
    </row>
    <row r="1378" spans="1:2">
      <c r="A1378" s="47" t="s">
        <v>55</v>
      </c>
      <c r="B1378" s="306"/>
    </row>
    <row r="1379" spans="1:2">
      <c r="A1379" s="47" t="s">
        <v>56</v>
      </c>
      <c r="B1379" s="306">
        <v>0</v>
      </c>
    </row>
    <row r="1380" spans="1:2">
      <c r="A1380" s="47" t="s">
        <v>57</v>
      </c>
      <c r="B1380" s="306"/>
    </row>
    <row r="1381" spans="1:2">
      <c r="A1381" s="47" t="s">
        <v>58</v>
      </c>
      <c r="B1381" s="306"/>
    </row>
    <row r="1382" spans="1:2">
      <c r="A1382" s="47" t="s">
        <v>59</v>
      </c>
      <c r="B1382" s="306"/>
    </row>
    <row r="1383" spans="1:2">
      <c r="A1383" s="47" t="s">
        <v>60</v>
      </c>
      <c r="B1383" s="306"/>
    </row>
    <row r="1384" spans="1:2">
      <c r="A1384" s="47" t="s">
        <v>61</v>
      </c>
      <c r="B1384" s="306"/>
    </row>
    <row r="1385" spans="1:2">
      <c r="A1385" s="47" t="s">
        <v>62</v>
      </c>
      <c r="B1385" s="306"/>
    </row>
    <row r="1386" spans="1:2">
      <c r="A1386" s="47" t="s">
        <v>63</v>
      </c>
      <c r="B1386" s="306"/>
    </row>
    <row r="1387" spans="1:2">
      <c r="A1387" s="47" t="s">
        <v>64</v>
      </c>
      <c r="B1387" s="306"/>
    </row>
    <row r="1388" spans="1:2">
      <c r="A1388" s="47" t="s">
        <v>65</v>
      </c>
      <c r="B1388" s="306"/>
    </row>
    <row r="1389" spans="1:2">
      <c r="A1389" s="47" t="s">
        <v>66</v>
      </c>
      <c r="B1389" s="306"/>
    </row>
    <row r="1390" spans="1:2">
      <c r="A1390" s="47" t="s">
        <v>67</v>
      </c>
      <c r="B1390" s="306"/>
    </row>
    <row r="1391" spans="1:2">
      <c r="A1391" s="47" t="s">
        <v>68</v>
      </c>
      <c r="B1391" s="306"/>
    </row>
    <row r="1392" spans="1:2">
      <c r="A1392" s="47" t="s">
        <v>69</v>
      </c>
      <c r="B1392" s="306"/>
    </row>
    <row r="1393" spans="1:2">
      <c r="A1393" s="47" t="s">
        <v>70</v>
      </c>
      <c r="B1393" s="306"/>
    </row>
    <row r="1394" spans="1:2">
      <c r="A1394" s="47" t="s">
        <v>71</v>
      </c>
      <c r="B1394" s="306"/>
    </row>
    <row r="1395" spans="1:2">
      <c r="A1395" s="47" t="s">
        <v>72</v>
      </c>
      <c r="B1395" s="306"/>
    </row>
    <row r="1396" spans="1:2">
      <c r="A1396" s="47" t="s">
        <v>73</v>
      </c>
      <c r="B1396" s="306"/>
    </row>
    <row r="1397" spans="1:2">
      <c r="A1397" s="47" t="s">
        <v>74</v>
      </c>
      <c r="B1397" s="306"/>
    </row>
    <row r="1398" spans="1:2">
      <c r="A1398" s="47" t="s">
        <v>75</v>
      </c>
      <c r="B1398" s="306"/>
    </row>
    <row r="1399" spans="1:2">
      <c r="A1399" s="47" t="s">
        <v>76</v>
      </c>
      <c r="B1399" s="306">
        <v>0</v>
      </c>
    </row>
    <row r="1400" spans="1:2">
      <c r="A1400" s="47" t="s">
        <v>77</v>
      </c>
      <c r="B1400" s="306"/>
    </row>
    <row r="1401" spans="1:2">
      <c r="A1401" s="47" t="s">
        <v>78</v>
      </c>
      <c r="B1401" s="306"/>
    </row>
    <row r="1402" spans="1:2">
      <c r="A1402" s="47" t="s">
        <v>79</v>
      </c>
      <c r="B1402" s="306"/>
    </row>
    <row r="1403" spans="1:2">
      <c r="A1403" s="47" t="s">
        <v>80</v>
      </c>
      <c r="B1403" s="306">
        <v>0</v>
      </c>
    </row>
    <row r="1404" spans="1:2">
      <c r="A1404" s="47" t="s">
        <v>81</v>
      </c>
      <c r="B1404" s="306"/>
    </row>
    <row r="1405" spans="1:2">
      <c r="A1405" s="47" t="s">
        <v>82</v>
      </c>
      <c r="B1405" s="306"/>
    </row>
    <row r="1406" spans="1:2">
      <c r="A1406" s="47" t="s">
        <v>83</v>
      </c>
      <c r="B1406" s="306"/>
    </row>
    <row r="1407" spans="1:2">
      <c r="A1407" s="47" t="s">
        <v>84</v>
      </c>
      <c r="B1407" s="306"/>
    </row>
    <row r="1408" spans="1:2">
      <c r="A1408" s="47" t="s">
        <v>85</v>
      </c>
      <c r="B1408" s="306"/>
    </row>
    <row r="1409" spans="1:2">
      <c r="A1409" s="47" t="s">
        <v>86</v>
      </c>
      <c r="B1409" s="306">
        <v>319.30362777474841</v>
      </c>
    </row>
    <row r="1410" spans="1:2">
      <c r="A1410" s="47" t="s">
        <v>87</v>
      </c>
      <c r="B1410" s="306">
        <v>0</v>
      </c>
    </row>
    <row r="1411" spans="1:2">
      <c r="A1411" s="47" t="s">
        <v>88</v>
      </c>
      <c r="B1411" s="306"/>
    </row>
    <row r="1412" spans="1:2">
      <c r="A1412" s="47" t="s">
        <v>89</v>
      </c>
      <c r="B1412" s="306"/>
    </row>
    <row r="1413" spans="1:2">
      <c r="A1413" s="47" t="s">
        <v>90</v>
      </c>
      <c r="B1413" s="306"/>
    </row>
    <row r="1414" spans="1:2">
      <c r="A1414" s="47" t="s">
        <v>91</v>
      </c>
      <c r="B1414" s="306"/>
    </row>
    <row r="1415" spans="1:2">
      <c r="A1415" s="47" t="s">
        <v>92</v>
      </c>
      <c r="B1415" s="306"/>
    </row>
    <row r="1416" spans="1:2">
      <c r="A1416" s="47" t="s">
        <v>93</v>
      </c>
      <c r="B1416" s="306"/>
    </row>
    <row r="1417" spans="1:2">
      <c r="A1417" s="47" t="s">
        <v>94</v>
      </c>
      <c r="B1417" s="306">
        <v>0</v>
      </c>
    </row>
    <row r="1418" spans="1:2">
      <c r="A1418" s="47" t="s">
        <v>95</v>
      </c>
      <c r="B1418" s="306"/>
    </row>
    <row r="1419" spans="1:2">
      <c r="A1419" s="47" t="s">
        <v>96</v>
      </c>
      <c r="B1419" s="306"/>
    </row>
    <row r="1420" spans="1:2">
      <c r="A1420" s="47" t="s">
        <v>97</v>
      </c>
      <c r="B1420" s="306"/>
    </row>
    <row r="1421" spans="1:2">
      <c r="A1421" s="47" t="s">
        <v>98</v>
      </c>
      <c r="B1421" s="306"/>
    </row>
    <row r="1422" spans="1:2">
      <c r="A1422" s="47" t="s">
        <v>99</v>
      </c>
      <c r="B1422" s="306"/>
    </row>
    <row r="1423" spans="1:2">
      <c r="A1423" s="47" t="s">
        <v>100</v>
      </c>
      <c r="B1423" s="306">
        <v>0</v>
      </c>
    </row>
    <row r="1424" spans="1:2">
      <c r="A1424" s="47" t="s">
        <v>101</v>
      </c>
      <c r="B1424" s="306"/>
    </row>
    <row r="1425" spans="1:2">
      <c r="A1425" s="47" t="s">
        <v>102</v>
      </c>
      <c r="B1425" s="306"/>
    </row>
    <row r="1426" spans="1:2">
      <c r="A1426" s="47" t="s">
        <v>103</v>
      </c>
      <c r="B1426" s="306">
        <v>0</v>
      </c>
    </row>
    <row r="1427" spans="1:2">
      <c r="A1427" s="47" t="s">
        <v>104</v>
      </c>
      <c r="B1427" s="306"/>
    </row>
    <row r="1428" spans="1:2">
      <c r="A1428" s="47" t="s">
        <v>105</v>
      </c>
      <c r="B1428" s="306"/>
    </row>
    <row r="1429" spans="1:2">
      <c r="A1429" s="47" t="s">
        <v>106</v>
      </c>
      <c r="B1429" s="306"/>
    </row>
    <row r="1430" spans="1:2">
      <c r="A1430" s="47" t="s">
        <v>107</v>
      </c>
      <c r="B1430" s="306"/>
    </row>
    <row r="1431" spans="1:2">
      <c r="A1431" s="47" t="s">
        <v>108</v>
      </c>
      <c r="B1431" s="306"/>
    </row>
    <row r="1432" spans="1:2">
      <c r="A1432" s="47" t="s">
        <v>109</v>
      </c>
      <c r="B1432" s="306"/>
    </row>
    <row r="1433" spans="1:2">
      <c r="A1433" s="47" t="s">
        <v>110</v>
      </c>
      <c r="B1433" s="306">
        <v>0</v>
      </c>
    </row>
    <row r="1434" spans="1:2">
      <c r="A1434" s="47" t="s">
        <v>111</v>
      </c>
      <c r="B1434" s="306"/>
    </row>
    <row r="1435" spans="1:2">
      <c r="A1435" s="47" t="s">
        <v>112</v>
      </c>
      <c r="B1435" s="306"/>
    </row>
    <row r="1436" spans="1:2">
      <c r="A1436" s="47" t="s">
        <v>113</v>
      </c>
      <c r="B1436" s="306">
        <v>0</v>
      </c>
    </row>
    <row r="1437" spans="1:2">
      <c r="A1437" s="47" t="s">
        <v>114</v>
      </c>
      <c r="B1437" s="306"/>
    </row>
    <row r="1438" spans="1:2">
      <c r="A1438" s="47" t="s">
        <v>115</v>
      </c>
      <c r="B1438" s="306"/>
    </row>
    <row r="1439" spans="1:2">
      <c r="A1439" s="47" t="s">
        <v>116</v>
      </c>
      <c r="B1439" s="306"/>
    </row>
    <row r="1440" spans="1:2">
      <c r="A1440" s="47" t="s">
        <v>117</v>
      </c>
      <c r="B1440" s="306"/>
    </row>
    <row r="1441" spans="1:2">
      <c r="A1441" s="47" t="s">
        <v>118</v>
      </c>
      <c r="B1441" s="306"/>
    </row>
    <row r="1442" spans="1:2">
      <c r="A1442" s="47" t="s">
        <v>119</v>
      </c>
      <c r="B1442" s="306"/>
    </row>
    <row r="1443" spans="1:2">
      <c r="A1443" s="47" t="s">
        <v>120</v>
      </c>
      <c r="B1443" s="306"/>
    </row>
    <row r="1444" spans="1:2" ht="15.75" thickBot="1">
      <c r="A1444" s="50" t="s">
        <v>121</v>
      </c>
      <c r="B1444" s="307"/>
    </row>
  </sheetData>
  <mergeCells count="47">
    <mergeCell ref="A123:B123"/>
    <mergeCell ref="A1:B1"/>
    <mergeCell ref="A2:B2"/>
    <mergeCell ref="A42:B42"/>
    <mergeCell ref="A43:B43"/>
    <mergeCell ref="A122:B122"/>
    <mergeCell ref="A484:B484"/>
    <mergeCell ref="A163:B163"/>
    <mergeCell ref="A164:B164"/>
    <mergeCell ref="A242:B242"/>
    <mergeCell ref="A243:B243"/>
    <mergeCell ref="A283:B283"/>
    <mergeCell ref="A284:B284"/>
    <mergeCell ref="A362:B362"/>
    <mergeCell ref="A363:B363"/>
    <mergeCell ref="A403:B403"/>
    <mergeCell ref="A404:B404"/>
    <mergeCell ref="A483:B483"/>
    <mergeCell ref="A844:B844"/>
    <mergeCell ref="A524:B524"/>
    <mergeCell ref="A525:B525"/>
    <mergeCell ref="A603:B603"/>
    <mergeCell ref="A604:B604"/>
    <mergeCell ref="A644:B644"/>
    <mergeCell ref="A645:B645"/>
    <mergeCell ref="A722:B722"/>
    <mergeCell ref="A723:B723"/>
    <mergeCell ref="A763:B763"/>
    <mergeCell ref="A764:B764"/>
    <mergeCell ref="A843:B843"/>
    <mergeCell ref="A1247:B1247"/>
    <mergeCell ref="A884:B884"/>
    <mergeCell ref="A885:B885"/>
    <mergeCell ref="A964:B964"/>
    <mergeCell ref="A965:B965"/>
    <mergeCell ref="A1005:B1005"/>
    <mergeCell ref="A1006:B1006"/>
    <mergeCell ref="A1085:B1085"/>
    <mergeCell ref="A1086:B1086"/>
    <mergeCell ref="A1126:B1126"/>
    <mergeCell ref="A1127:B1127"/>
    <mergeCell ref="A1207:B1207"/>
    <mergeCell ref="A1248:B1248"/>
    <mergeCell ref="A1326:B1326"/>
    <mergeCell ref="A1327:B1327"/>
    <mergeCell ref="A1367:B1367"/>
    <mergeCell ref="A1368:B136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8"/>
  <sheetViews>
    <sheetView topLeftCell="A49" workbookViewId="0">
      <selection activeCell="H13" sqref="H13"/>
    </sheetView>
  </sheetViews>
  <sheetFormatPr defaultColWidth="11.5703125" defaultRowHeight="15"/>
  <cols>
    <col min="1" max="1" width="71.42578125" customWidth="1"/>
    <col min="2" max="2" width="22.42578125" customWidth="1"/>
  </cols>
  <sheetData>
    <row r="1" spans="1:2" ht="33.75" customHeight="1" thickBot="1">
      <c r="A1" s="290" t="s">
        <v>188</v>
      </c>
      <c r="B1" s="273"/>
    </row>
    <row r="2" spans="1:2" ht="16.5" thickBot="1">
      <c r="A2" s="300" t="s">
        <v>166</v>
      </c>
      <c r="B2" s="301"/>
    </row>
    <row r="3" spans="1:2" ht="15.75">
      <c r="A3" s="60" t="s">
        <v>152</v>
      </c>
      <c r="B3" s="61">
        <v>45621</v>
      </c>
    </row>
    <row r="4" spans="1:2" ht="16.5" thickBot="1">
      <c r="A4" s="62" t="s">
        <v>124</v>
      </c>
      <c r="B4" s="63">
        <f>SUM(B5:B40)</f>
        <v>51895</v>
      </c>
    </row>
    <row r="5" spans="1:2" ht="15.75">
      <c r="A5" s="64" t="s">
        <v>153</v>
      </c>
      <c r="B5" s="65">
        <v>211</v>
      </c>
    </row>
    <row r="6" spans="1:2" ht="15.75">
      <c r="A6" s="66" t="s">
        <v>10</v>
      </c>
      <c r="B6" s="65">
        <v>1494</v>
      </c>
    </row>
    <row r="7" spans="1:2" ht="15.75">
      <c r="A7" s="67" t="s">
        <v>11</v>
      </c>
      <c r="B7" s="65">
        <v>122</v>
      </c>
    </row>
    <row r="8" spans="1:2" ht="15.75">
      <c r="A8" s="66" t="s">
        <v>12</v>
      </c>
      <c r="B8" s="65">
        <v>1027</v>
      </c>
    </row>
    <row r="9" spans="1:2" ht="31.5">
      <c r="A9" s="67" t="s">
        <v>13</v>
      </c>
      <c r="B9" s="65">
        <v>221</v>
      </c>
    </row>
    <row r="10" spans="1:2" ht="15.75">
      <c r="A10" s="66" t="s">
        <v>14</v>
      </c>
      <c r="B10" s="65">
        <v>265</v>
      </c>
    </row>
    <row r="11" spans="1:2" ht="15.75">
      <c r="A11" s="67" t="s">
        <v>15</v>
      </c>
      <c r="B11" s="65">
        <v>1263</v>
      </c>
    </row>
    <row r="12" spans="1:2" ht="15.75">
      <c r="A12" s="66" t="s">
        <v>16</v>
      </c>
      <c r="B12" s="65">
        <v>175</v>
      </c>
    </row>
    <row r="13" spans="1:2" ht="15.75">
      <c r="A13" s="67" t="s">
        <v>17</v>
      </c>
      <c r="B13" s="65">
        <v>559</v>
      </c>
    </row>
    <row r="14" spans="1:2" ht="15.75">
      <c r="A14" s="66" t="s">
        <v>18</v>
      </c>
      <c r="B14" s="65">
        <v>1131</v>
      </c>
    </row>
    <row r="15" spans="1:2" ht="15.75">
      <c r="A15" s="67" t="s">
        <v>19</v>
      </c>
      <c r="B15" s="65">
        <v>983</v>
      </c>
    </row>
    <row r="16" spans="1:2" ht="15.75">
      <c r="A16" s="66" t="s">
        <v>20</v>
      </c>
      <c r="B16" s="65">
        <v>213</v>
      </c>
    </row>
    <row r="17" spans="1:2" ht="15.75">
      <c r="A17" s="67" t="s">
        <v>21</v>
      </c>
      <c r="B17" s="65">
        <v>574</v>
      </c>
    </row>
    <row r="18" spans="1:2" ht="15.75">
      <c r="A18" s="66" t="s">
        <v>22</v>
      </c>
      <c r="B18" s="65">
        <v>1456</v>
      </c>
    </row>
    <row r="19" spans="1:2" ht="15.75">
      <c r="A19" s="67" t="s">
        <v>23</v>
      </c>
      <c r="B19" s="65">
        <v>1857</v>
      </c>
    </row>
    <row r="20" spans="1:2" ht="15.75">
      <c r="A20" s="66" t="s">
        <v>24</v>
      </c>
      <c r="B20" s="65">
        <v>3768</v>
      </c>
    </row>
    <row r="21" spans="1:2" ht="15.75">
      <c r="A21" s="67" t="s">
        <v>25</v>
      </c>
      <c r="B21" s="65">
        <v>221</v>
      </c>
    </row>
    <row r="22" spans="1:2" ht="15.75">
      <c r="A22" s="66" t="s">
        <v>26</v>
      </c>
      <c r="B22" s="65">
        <v>1287</v>
      </c>
    </row>
    <row r="23" spans="1:2" ht="15.75">
      <c r="A23" s="67" t="s">
        <v>27</v>
      </c>
      <c r="B23" s="65">
        <v>2287</v>
      </c>
    </row>
    <row r="24" spans="1:2" ht="15.75">
      <c r="A24" s="66" t="s">
        <v>28</v>
      </c>
      <c r="B24" s="65">
        <v>204</v>
      </c>
    </row>
    <row r="25" spans="1:2" ht="15.75">
      <c r="A25" s="67" t="s">
        <v>29</v>
      </c>
      <c r="B25" s="65">
        <v>1293</v>
      </c>
    </row>
    <row r="26" spans="1:2" ht="15.75">
      <c r="A26" s="66" t="s">
        <v>30</v>
      </c>
      <c r="B26" s="65">
        <v>376</v>
      </c>
    </row>
    <row r="27" spans="1:2" ht="15.75">
      <c r="A27" s="67" t="s">
        <v>31</v>
      </c>
      <c r="B27" s="65">
        <v>830</v>
      </c>
    </row>
    <row r="28" spans="1:2" ht="15.75">
      <c r="A28" s="66" t="s">
        <v>32</v>
      </c>
      <c r="B28" s="65">
        <v>250</v>
      </c>
    </row>
    <row r="29" spans="1:2" ht="15.75">
      <c r="A29" s="67" t="s">
        <v>33</v>
      </c>
      <c r="B29" s="65">
        <v>348</v>
      </c>
    </row>
    <row r="30" spans="1:2" ht="15.75">
      <c r="A30" s="66" t="s">
        <v>34</v>
      </c>
      <c r="B30" s="65">
        <v>1348</v>
      </c>
    </row>
    <row r="31" spans="1:2" ht="15.75">
      <c r="A31" s="67" t="s">
        <v>35</v>
      </c>
      <c r="B31" s="65">
        <v>967</v>
      </c>
    </row>
    <row r="32" spans="1:2" ht="15.75">
      <c r="A32" s="66" t="s">
        <v>36</v>
      </c>
      <c r="B32" s="65">
        <v>673</v>
      </c>
    </row>
    <row r="33" spans="1:10" ht="15.75">
      <c r="A33" s="67" t="s">
        <v>37</v>
      </c>
      <c r="B33" s="65">
        <v>1077</v>
      </c>
    </row>
    <row r="34" spans="1:10" ht="15.75">
      <c r="A34" s="66" t="s">
        <v>38</v>
      </c>
      <c r="B34" s="65">
        <v>353</v>
      </c>
    </row>
    <row r="35" spans="1:10" ht="15.75">
      <c r="A35" s="67" t="s">
        <v>39</v>
      </c>
      <c r="B35" s="65">
        <v>330</v>
      </c>
    </row>
    <row r="36" spans="1:10" ht="15.75">
      <c r="A36" s="66" t="s">
        <v>40</v>
      </c>
      <c r="B36" s="65">
        <v>1732</v>
      </c>
    </row>
    <row r="37" spans="1:10" ht="15.75">
      <c r="A37" s="67" t="s">
        <v>41</v>
      </c>
      <c r="B37" s="65">
        <v>1351</v>
      </c>
    </row>
    <row r="38" spans="1:10" ht="15.75">
      <c r="A38" s="66" t="s">
        <v>42</v>
      </c>
      <c r="B38" s="65">
        <v>133</v>
      </c>
    </row>
    <row r="39" spans="1:10" ht="15.75">
      <c r="A39" s="67" t="s">
        <v>43</v>
      </c>
      <c r="B39" s="65">
        <v>21021</v>
      </c>
    </row>
    <row r="40" spans="1:10" ht="16.5" thickBot="1">
      <c r="A40" s="68" t="s">
        <v>44</v>
      </c>
      <c r="B40" s="63">
        <v>495</v>
      </c>
    </row>
    <row r="41" spans="1:10" ht="16.5" thickBot="1">
      <c r="A41" s="69"/>
      <c r="B41" s="70"/>
      <c r="C41" s="10"/>
    </row>
    <row r="42" spans="1:10" s="11" customFormat="1" ht="15" customHeight="1" thickBot="1">
      <c r="A42" s="302" t="s">
        <v>154</v>
      </c>
      <c r="B42" s="303"/>
      <c r="C42" s="12"/>
      <c r="D42" s="12"/>
      <c r="E42" s="12"/>
      <c r="F42" s="12"/>
      <c r="G42" s="12"/>
      <c r="H42" s="12"/>
      <c r="I42" s="12"/>
      <c r="J42" s="13"/>
    </row>
    <row r="43" spans="1:10" ht="16.5" thickBot="1">
      <c r="A43" s="44" t="s">
        <v>124</v>
      </c>
      <c r="B43" s="45">
        <f>B44+B45+B46+B47+B48+B49+B50+B51+B52</f>
        <v>47698</v>
      </c>
      <c r="C43" s="37"/>
      <c r="D43" s="5"/>
      <c r="E43" s="5"/>
      <c r="F43" s="5"/>
      <c r="G43" s="5"/>
      <c r="H43" s="5"/>
      <c r="I43" s="5"/>
    </row>
    <row r="44" spans="1:10" ht="15.75">
      <c r="A44" s="64" t="s">
        <v>155</v>
      </c>
      <c r="B44" s="65">
        <v>4730</v>
      </c>
    </row>
    <row r="45" spans="1:10" ht="15.75">
      <c r="A45" s="67" t="s">
        <v>156</v>
      </c>
      <c r="B45" s="71">
        <v>3961</v>
      </c>
    </row>
    <row r="46" spans="1:10" ht="15.75">
      <c r="A46" s="67" t="s">
        <v>157</v>
      </c>
      <c r="B46" s="71">
        <v>1269</v>
      </c>
    </row>
    <row r="47" spans="1:10" ht="15.75">
      <c r="A47" s="67" t="s">
        <v>158</v>
      </c>
      <c r="B47" s="71">
        <v>1158</v>
      </c>
    </row>
    <row r="48" spans="1:10" ht="15.75">
      <c r="A48" s="67" t="s">
        <v>159</v>
      </c>
      <c r="B48" s="71">
        <v>839</v>
      </c>
    </row>
    <row r="49" spans="1:10" ht="15.75">
      <c r="A49" s="67" t="s">
        <v>160</v>
      </c>
      <c r="B49" s="71">
        <v>739</v>
      </c>
    </row>
    <row r="50" spans="1:10" ht="15.75">
      <c r="A50" s="67" t="s">
        <v>161</v>
      </c>
      <c r="B50" s="71">
        <v>694</v>
      </c>
    </row>
    <row r="51" spans="1:10" ht="15.75">
      <c r="A51" s="67" t="s">
        <v>162</v>
      </c>
      <c r="B51" s="71">
        <v>6239</v>
      </c>
    </row>
    <row r="52" spans="1:10" ht="15.75">
      <c r="A52" s="67" t="s">
        <v>163</v>
      </c>
      <c r="B52" s="71">
        <v>28069</v>
      </c>
    </row>
    <row r="53" spans="1:10" s="11" customFormat="1" ht="16.5" thickBot="1">
      <c r="A53" s="72"/>
      <c r="B53" s="72"/>
      <c r="C53" s="38"/>
      <c r="D53" s="14"/>
      <c r="E53" s="14"/>
      <c r="F53" s="14"/>
      <c r="G53" s="14"/>
      <c r="H53" s="14"/>
      <c r="I53" s="14"/>
      <c r="J53" s="14"/>
    </row>
    <row r="54" spans="1:10" s="11" customFormat="1" ht="15" customHeight="1" thickBot="1">
      <c r="A54" s="302" t="s">
        <v>164</v>
      </c>
      <c r="B54" s="303"/>
      <c r="C54" s="15"/>
      <c r="D54" s="15"/>
      <c r="E54" s="15"/>
      <c r="F54" s="15"/>
      <c r="G54" s="15"/>
      <c r="H54" s="15"/>
      <c r="I54" s="15"/>
      <c r="J54" s="16"/>
    </row>
    <row r="55" spans="1:10" s="11" customFormat="1" ht="16.5" thickBot="1">
      <c r="A55" s="44" t="s">
        <v>124</v>
      </c>
      <c r="B55" s="45">
        <f>B56+B57+B58+B59+B60+B61+B62+B63+B64</f>
        <v>13284</v>
      </c>
      <c r="C55" s="37"/>
      <c r="D55" s="5"/>
      <c r="E55" s="5"/>
      <c r="F55" s="5"/>
      <c r="G55" s="5"/>
      <c r="H55" s="5"/>
      <c r="I55" s="5"/>
    </row>
    <row r="56" spans="1:10" s="11" customFormat="1" ht="15.75">
      <c r="A56" s="64" t="s">
        <v>155</v>
      </c>
      <c r="B56" s="65">
        <v>3591</v>
      </c>
      <c r="C56"/>
      <c r="D56"/>
      <c r="E56"/>
      <c r="F56"/>
      <c r="G56"/>
      <c r="H56"/>
      <c r="I56"/>
    </row>
    <row r="57" spans="1:10" s="11" customFormat="1" ht="15.75">
      <c r="A57" s="67" t="s">
        <v>156</v>
      </c>
      <c r="B57" s="71">
        <v>2143</v>
      </c>
      <c r="C57"/>
      <c r="D57"/>
      <c r="E57"/>
      <c r="F57"/>
      <c r="G57"/>
      <c r="H57"/>
      <c r="I57"/>
    </row>
    <row r="58" spans="1:10" s="11" customFormat="1" ht="15.75">
      <c r="A58" s="67" t="s">
        <v>157</v>
      </c>
      <c r="B58" s="71">
        <v>464</v>
      </c>
      <c r="C58"/>
      <c r="D58"/>
      <c r="E58"/>
      <c r="F58"/>
      <c r="G58"/>
      <c r="H58"/>
      <c r="I58"/>
    </row>
    <row r="59" spans="1:10" s="11" customFormat="1" ht="15.75">
      <c r="A59" s="67" t="s">
        <v>158</v>
      </c>
      <c r="B59" s="71"/>
      <c r="C59"/>
      <c r="D59"/>
      <c r="E59"/>
      <c r="F59"/>
      <c r="G59"/>
      <c r="H59"/>
      <c r="I59"/>
    </row>
    <row r="60" spans="1:10" s="11" customFormat="1" ht="15.75">
      <c r="A60" s="67" t="s">
        <v>159</v>
      </c>
      <c r="B60" s="71">
        <v>367</v>
      </c>
      <c r="C60"/>
      <c r="D60"/>
      <c r="E60"/>
      <c r="F60"/>
      <c r="G60"/>
      <c r="H60"/>
      <c r="I60"/>
    </row>
    <row r="61" spans="1:10" s="11" customFormat="1" ht="15.75">
      <c r="A61" s="67" t="s">
        <v>160</v>
      </c>
      <c r="B61" s="71"/>
      <c r="C61"/>
      <c r="D61"/>
      <c r="E61"/>
      <c r="F61"/>
      <c r="G61"/>
      <c r="H61"/>
      <c r="I61"/>
    </row>
    <row r="62" spans="1:10" s="11" customFormat="1" ht="15.75">
      <c r="A62" s="67" t="s">
        <v>161</v>
      </c>
      <c r="B62" s="71">
        <v>489</v>
      </c>
      <c r="C62"/>
      <c r="D62"/>
      <c r="E62"/>
      <c r="F62"/>
      <c r="G62"/>
      <c r="H62"/>
      <c r="I62"/>
    </row>
    <row r="63" spans="1:10" s="11" customFormat="1" ht="15.75">
      <c r="A63" s="67" t="s">
        <v>162</v>
      </c>
      <c r="B63" s="71">
        <v>663</v>
      </c>
      <c r="C63"/>
      <c r="D63"/>
      <c r="E63"/>
      <c r="F63"/>
      <c r="G63"/>
      <c r="H63"/>
      <c r="I63"/>
    </row>
    <row r="64" spans="1:10" s="11" customFormat="1" ht="16.5" thickBot="1">
      <c r="A64" s="73" t="s">
        <v>163</v>
      </c>
      <c r="B64" s="74">
        <v>5567</v>
      </c>
      <c r="C64" s="9"/>
      <c r="D64" s="9"/>
      <c r="E64" s="9"/>
      <c r="F64" s="9"/>
      <c r="G64" s="9"/>
      <c r="H64" s="9"/>
      <c r="I64" s="9"/>
    </row>
    <row r="65" spans="1:2">
      <c r="A65" s="70"/>
      <c r="B65" s="70"/>
    </row>
    <row r="66" spans="1:2">
      <c r="A66" s="70"/>
      <c r="B66" s="70"/>
    </row>
    <row r="67" spans="1:2">
      <c r="A67" s="70"/>
      <c r="B67" s="70"/>
    </row>
    <row r="68" spans="1:2">
      <c r="A68" s="70"/>
      <c r="B68" s="70"/>
    </row>
  </sheetData>
  <mergeCells count="4">
    <mergeCell ref="A1:B1"/>
    <mergeCell ref="A2:B2"/>
    <mergeCell ref="A42:B42"/>
    <mergeCell ref="A54:B54"/>
  </mergeCells>
  <pageMargins left="0.790277779102325" right="0.790277779102325" top="0.790277779102325" bottom="0.790277779102325" header="0.51180553436279297" footer="0.51180553436279297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субъекты МСП </vt:lpstr>
      <vt:lpstr>Микро</vt:lpstr>
      <vt:lpstr>Малые</vt:lpstr>
      <vt:lpstr>Средние</vt:lpstr>
      <vt:lpstr>ИП</vt:lpstr>
      <vt:lpstr>Самозанятые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HP08</dc:creator>
  <cp:lastModifiedBy>HP08</cp:lastModifiedBy>
  <dcterms:created xsi:type="dcterms:W3CDTF">2025-01-22T02:39:47Z</dcterms:created>
  <dcterms:modified xsi:type="dcterms:W3CDTF">2025-01-22T03:10:58Z</dcterms:modified>
</cp:coreProperties>
</file>