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320" windowHeight="9720" activeTab="0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/>
</workbook>
</file>

<file path=xl/sharedStrings.xml><?xml version="1.0" encoding="utf-8"?>
<sst xmlns="http://schemas.openxmlformats.org/spreadsheetml/2006/main" count="237" uniqueCount="130">
  <si>
    <t>Образец (рекомендуемая форма)</t>
  </si>
  <si>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</si>
  <si>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</si>
  <si>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</si>
  <si>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</si>
  <si>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</si>
  <si>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</si>
  <si>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</si>
  <si>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</si>
  <si>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(мес./лет)</t>
  </si>
  <si>
    <t>Приемлемая процентная ставка (используемая в расчетах ТЭО)</t>
  </si>
  <si>
    <t>(%) годовых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</si>
  <si>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</si>
  <si>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</si>
  <si>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</si>
  <si>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</si>
  <si>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</si>
  <si>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</si>
  <si>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</si>
  <si>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</si>
  <si>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</si>
  <si>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</si>
  <si>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</si>
  <si>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</si>
  <si>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</si>
  <si>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r>
      <t>Сырье и материалы</t>
    </r>
    <r>
      <rPr>
        <sz val="14"/>
        <rFont val="Times New Roman"/>
        <family val="1"/>
      </rPr>
      <t>:</t>
    </r>
  </si>
  <si>
    <t>2.</t>
  </si>
  <si>
    <t>3.</t>
  </si>
  <si>
    <r>
      <t xml:space="preserve">Прочие оборотные средства </t>
    </r>
    <r>
      <rPr>
        <i/>
        <sz val="14"/>
        <rFont val="Times New Roman"/>
        <family val="1"/>
      </rPr>
      <t>(расшифровать)</t>
    </r>
  </si>
  <si>
    <t>ИТОГО:</t>
  </si>
  <si>
    <t>Основные средства:</t>
  </si>
  <si>
    <t>n.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</si>
  <si>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</si>
  <si>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</si>
  <si>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r>
      <t>2.2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Планируемые показатели производства и реализации продукции;</t>
    </r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</si>
  <si>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</si>
  <si>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</si>
  <si>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</si>
  <si>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</si>
  <si>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</si>
  <si>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</si>
  <si>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</si>
  <si>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</si>
  <si>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</si>
  <si>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</si>
  <si>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</si>
  <si>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</si>
  <si>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</si>
  <si>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</si>
  <si>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</si>
  <si>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</si>
  <si>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</si>
  <si>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</si>
  <si>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</si>
  <si>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</si>
  <si>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</si>
  <si>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2-ой год</t>
  </si>
  <si>
    <t>3-й год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</si>
  <si>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</si>
  <si>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</si>
  <si>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</si>
  <si>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</si>
  <si>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</si>
  <si>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</si>
  <si>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</si>
  <si>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</si>
  <si>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</si>
  <si>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</si>
  <si>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</si>
  <si>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</si>
  <si>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</si>
  <si>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</si>
  <si>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</si>
  <si>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</si>
  <si>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</si>
  <si>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</si>
  <si>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</si>
  <si>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Прочие расходы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</si>
  <si>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</si>
  <si>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</si>
  <si>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</si>
  <si>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</si>
  <si>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</si>
  <si>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</si>
  <si>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</si>
  <si>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</si>
  <si>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</si>
  <si>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</si>
  <si>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</si>
  <si>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</si>
  <si>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 xml:space="preserve"> Выручка от осуществления иных видов деятельности</t>
  </si>
  <si>
    <t>2.3.</t>
  </si>
  <si>
    <t xml:space="preserve">Поступления заемных средств всего   </t>
  </si>
  <si>
    <t xml:space="preserve">  в том числе:</t>
  </si>
  <si>
    <t>- кредит ФРМП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</si>
  <si>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</si>
  <si>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</si>
  <si>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</si>
  <si>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</si>
  <si>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</si>
  <si>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</si>
  <si>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</si>
  <si>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</si>
  <si>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</si>
  <si>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</si>
  <si>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</si>
  <si>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</si>
  <si>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Расходы на страхование 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</si>
  <si>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</si>
  <si>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</si>
  <si>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</si>
  <si>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</si>
  <si>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>- ФРМП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</si>
  <si>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</si>
  <si>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</si>
  <si>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</si>
  <si>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</si>
  <si>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</si>
  <si>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</si>
  <si>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</si>
  <si>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</si>
  <si>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</si>
  <si>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r>
      <t>Планируемая прибыль</t>
    </r>
    <r>
      <rPr>
        <b/>
        <vertAlign val="superscript"/>
        <sz val="14"/>
        <rFont val="Times New Roman"/>
        <family val="1"/>
      </rPr>
      <t>2</t>
    </r>
  </si>
  <si>
    <r>
      <t>1-ый год</t>
    </r>
    <r>
      <rPr>
        <b/>
        <vertAlign val="superscript"/>
        <sz val="14"/>
        <rFont val="Times New Roman"/>
        <family val="1"/>
      </rPr>
      <t>1</t>
    </r>
  </si>
  <si>
    <t>Интервалом планирования рекомендуется считать календарный год;</t>
  </si>
  <si>
    <t>За период пользования займом.</t>
  </si>
  <si>
    <r>
      <t>Планируемая рентабельность</t>
    </r>
    <r>
      <rPr>
        <b/>
        <vertAlign val="superscript"/>
        <sz val="14"/>
        <rFont val="Times New Roman"/>
        <family val="1"/>
      </rPr>
      <t>2</t>
    </r>
  </si>
  <si>
    <t>Расходы на аренду</t>
  </si>
  <si>
    <t>2.7. План движения денежных средств, в тыс.руб.</t>
  </si>
  <si>
    <t>2.1. Характеристика имущества, приобретаемого на заемные средства*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</si>
</sst>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TimesET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14" xfId="0" applyNumberFormat="1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10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5" fillId="16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13" fillId="16" borderId="11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" fontId="14" fillId="16" borderId="15" xfId="0" applyNumberFormat="1" applyFont="1" applyFill="1" applyBorder="1" applyAlignment="1">
      <alignment horizontal="center" vertical="top" wrapText="1"/>
    </xf>
    <xf numFmtId="17" fontId="14" fillId="16" borderId="13" xfId="0" applyNumberFormat="1" applyFont="1" applyFill="1" applyBorder="1" applyAlignment="1">
      <alignment horizontal="center" vertical="top" wrapText="1"/>
    </xf>
    <xf numFmtId="0" fontId="14" fillId="16" borderId="13" xfId="0" applyFont="1" applyFill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wrapText="1"/>
    </xf>
    <xf numFmtId="0" fontId="12" fillId="16" borderId="16" xfId="0" applyFont="1" applyFill="1" applyBorder="1" applyAlignment="1">
      <alignment horizontal="center" wrapText="1"/>
    </xf>
    <xf numFmtId="0" fontId="12" fillId="16" borderId="13" xfId="0" applyFont="1" applyFill="1" applyBorder="1" applyAlignment="1">
      <alignment horizont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G44" sqref="G44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21.140625" style="0" customWidth="1"/>
    <col min="5" max="5" width="16.57421875" style="0" customWidth="1"/>
    <col min="6" max="6" width="18.421875" style="0" customWidth="1"/>
  </cols>
  <sheetData>
    <row r="1" spans="1:6" ht="15">
      <c r="A1" s="1"/>
      <c r="B1" s="1"/>
      <c r="C1" s="1"/>
      <c r="D1" s="1"/>
      <c r="E1" s="1"/>
      <c r="F1" s="2"/>
    </row>
    <row r="2" spans="1:6" ht="15">
      <c r="A2" s="1"/>
      <c r="B2" s="1"/>
      <c r="C2" s="1"/>
      <c r="D2" s="1"/>
      <c r="E2" s="1"/>
      <c r="F2" s="2"/>
    </row>
    <row r="3" spans="1:6" ht="15">
      <c r="A3" s="1"/>
      <c r="B3" s="1"/>
      <c r="C3" s="1"/>
      <c r="D3" s="1"/>
      <c r="E3" s="1"/>
      <c r="F3" s="2"/>
    </row>
    <row r="4" spans="1:6" ht="15">
      <c r="A4" s="1"/>
      <c r="B4" s="1"/>
      <c r="C4" s="1"/>
      <c r="D4" s="1"/>
      <c r="E4" s="1"/>
      <c r="F4" s="2"/>
    </row>
    <row r="5" spans="1:6" ht="19.5">
      <c r="A5" s="3" t="s">
        <v>0</v>
      </c>
      <c r="B5" s="1"/>
      <c r="C5" s="1"/>
      <c r="D5" s="1"/>
      <c r="E5" s="1"/>
      <c r="F5" s="2"/>
    </row>
    <row r="6" spans="1:6" ht="15">
      <c r="A6" s="1"/>
      <c r="B6" s="1"/>
      <c r="C6" s="1"/>
      <c r="D6" s="1"/>
      <c r="E6" s="1"/>
      <c r="F6" s="2"/>
    </row>
    <row r="7" spans="1:6" ht="20.25">
      <c r="A7" s="1"/>
      <c r="C7" s="1"/>
      <c r="D7" s="1"/>
      <c r="E7" s="4" t="s">
        <v>1</v>
      </c>
      <c r="F7" s="2"/>
    </row>
    <row r="8" spans="1:6" ht="20.25">
      <c r="A8" s="1"/>
      <c r="B8" s="5"/>
      <c r="C8" s="1"/>
      <c r="D8" s="1"/>
      <c r="E8" s="1"/>
      <c r="F8" s="2"/>
    </row>
    <row r="9" spans="1:6" ht="20.25">
      <c r="A9" s="6"/>
      <c r="B9" s="7" t="s">
        <v>2</v>
      </c>
      <c r="C9" s="1"/>
      <c r="D9" s="1"/>
      <c r="E9" s="1"/>
      <c r="F9" s="2"/>
    </row>
    <row r="10" spans="1:6" ht="20.25">
      <c r="A10" s="6"/>
      <c r="B10" s="7"/>
      <c r="C10" s="1"/>
      <c r="D10" s="1"/>
      <c r="E10" s="1"/>
      <c r="F10" s="2"/>
    </row>
    <row r="11" spans="1:6" ht="18.75">
      <c r="A11" s="8" t="s">
        <v>3</v>
      </c>
      <c r="B11" s="9"/>
      <c r="C11" s="10"/>
      <c r="D11" s="10"/>
      <c r="E11" s="10"/>
      <c r="F11" s="11"/>
    </row>
    <row r="12" spans="1:6" ht="18.75">
      <c r="A12" s="101"/>
      <c r="B12" s="101"/>
      <c r="C12" s="101"/>
      <c r="D12" s="101"/>
      <c r="E12" s="101"/>
      <c r="F12" s="11" t="s">
        <v>4</v>
      </c>
    </row>
    <row r="13" spans="1:6" ht="18.75">
      <c r="A13" s="12" t="s">
        <v>5</v>
      </c>
      <c r="B13" s="13"/>
      <c r="C13" s="14"/>
      <c r="D13" s="102"/>
      <c r="E13" s="102"/>
      <c r="F13" s="15" t="s">
        <v>4</v>
      </c>
    </row>
    <row r="14" spans="1:6" ht="18.75">
      <c r="A14" s="12" t="s">
        <v>6</v>
      </c>
      <c r="B14" s="13"/>
      <c r="C14" s="14"/>
      <c r="D14" s="14"/>
      <c r="E14" s="36"/>
      <c r="F14" s="15" t="s">
        <v>4</v>
      </c>
    </row>
    <row r="15" spans="1:6" ht="18.75">
      <c r="A15" s="8" t="s">
        <v>7</v>
      </c>
      <c r="B15" s="9"/>
      <c r="C15" s="10"/>
      <c r="D15" s="102"/>
      <c r="E15" s="102"/>
      <c r="F15" s="11" t="s">
        <v>4</v>
      </c>
    </row>
    <row r="16" spans="1:6" ht="18.75">
      <c r="A16" s="12" t="s">
        <v>8</v>
      </c>
      <c r="B16" s="13"/>
      <c r="C16" s="103"/>
      <c r="D16" s="103"/>
      <c r="E16" s="103"/>
      <c r="F16" s="15" t="s">
        <v>9</v>
      </c>
    </row>
    <row r="17" spans="1:6" ht="18.75">
      <c r="A17" s="12" t="s">
        <v>10</v>
      </c>
      <c r="B17" s="13"/>
      <c r="C17" s="14"/>
      <c r="D17" s="14"/>
      <c r="E17" s="37"/>
      <c r="F17" s="15" t="s">
        <v>11</v>
      </c>
    </row>
    <row r="18" spans="1:6" ht="18.75">
      <c r="A18" s="8" t="s">
        <v>12</v>
      </c>
      <c r="B18" s="16"/>
      <c r="C18" s="104"/>
      <c r="D18" s="104"/>
      <c r="E18" s="104"/>
      <c r="F18" s="104"/>
    </row>
    <row r="19" spans="1:6" ht="18.75">
      <c r="A19" s="12" t="s">
        <v>13</v>
      </c>
      <c r="B19" s="13"/>
      <c r="C19" s="14"/>
      <c r="D19" s="100"/>
      <c r="E19" s="100"/>
      <c r="F19" s="100"/>
    </row>
    <row r="20" spans="1:6" ht="15">
      <c r="A20" s="1"/>
      <c r="B20" s="1"/>
      <c r="C20" s="1"/>
      <c r="D20" s="1"/>
      <c r="E20" s="1"/>
      <c r="F20" s="2"/>
    </row>
    <row r="21" spans="1:6" ht="20.25">
      <c r="A21" s="1"/>
      <c r="B21" s="5" t="s">
        <v>14</v>
      </c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8.75">
      <c r="A23" s="17" t="s">
        <v>15</v>
      </c>
      <c r="B23" s="1"/>
      <c r="C23" s="1"/>
      <c r="D23" s="1"/>
      <c r="E23" s="18"/>
      <c r="F23" s="19"/>
    </row>
    <row r="24" spans="1:6" ht="15">
      <c r="A24" s="99"/>
      <c r="B24" s="99"/>
      <c r="C24" s="99"/>
      <c r="D24" s="99"/>
      <c r="E24" s="99"/>
      <c r="F24" s="99"/>
    </row>
    <row r="25" spans="1:6" ht="15">
      <c r="A25" s="99"/>
      <c r="B25" s="99"/>
      <c r="C25" s="99"/>
      <c r="D25" s="99"/>
      <c r="E25" s="99"/>
      <c r="F25" s="99"/>
    </row>
    <row r="26" spans="1:6" ht="15">
      <c r="A26" s="99"/>
      <c r="B26" s="99"/>
      <c r="C26" s="99"/>
      <c r="D26" s="99"/>
      <c r="E26" s="99"/>
      <c r="F26" s="99"/>
    </row>
    <row r="27" spans="1:6" ht="15">
      <c r="A27" s="99"/>
      <c r="B27" s="99"/>
      <c r="C27" s="99"/>
      <c r="D27" s="99"/>
      <c r="E27" s="99"/>
      <c r="F27" s="99"/>
    </row>
    <row r="28" spans="1:6" ht="15">
      <c r="A28" s="99"/>
      <c r="B28" s="99"/>
      <c r="C28" s="99"/>
      <c r="D28" s="99"/>
      <c r="E28" s="99"/>
      <c r="F28" s="99"/>
    </row>
    <row r="29" spans="1:6" ht="15">
      <c r="A29" s="99"/>
      <c r="B29" s="99"/>
      <c r="C29" s="99"/>
      <c r="D29" s="99"/>
      <c r="E29" s="99"/>
      <c r="F29" s="99"/>
    </row>
    <row r="30" spans="1:6" ht="18.75">
      <c r="A30" s="20" t="s">
        <v>16</v>
      </c>
      <c r="B30" s="18"/>
      <c r="C30" s="18"/>
      <c r="D30" s="18"/>
      <c r="E30" s="18"/>
      <c r="F30" s="19"/>
    </row>
    <row r="31" spans="1:6" ht="18.75">
      <c r="A31" s="20" t="s">
        <v>17</v>
      </c>
      <c r="B31" s="18"/>
      <c r="C31" s="18"/>
      <c r="D31" s="18"/>
      <c r="E31" s="18"/>
      <c r="F31" s="19"/>
    </row>
    <row r="32" spans="1:6" ht="15">
      <c r="A32" s="99"/>
      <c r="B32" s="99"/>
      <c r="C32" s="99"/>
      <c r="D32" s="99"/>
      <c r="E32" s="99"/>
      <c r="F32" s="99"/>
    </row>
    <row r="33" spans="1:6" ht="15">
      <c r="A33" s="99"/>
      <c r="B33" s="99"/>
      <c r="C33" s="99"/>
      <c r="D33" s="99"/>
      <c r="E33" s="99"/>
      <c r="F33" s="99"/>
    </row>
    <row r="34" spans="1:6" ht="15">
      <c r="A34" s="99"/>
      <c r="B34" s="99"/>
      <c r="C34" s="99"/>
      <c r="D34" s="99"/>
      <c r="E34" s="99"/>
      <c r="F34" s="99"/>
    </row>
    <row r="35" spans="1:6" ht="15">
      <c r="A35" s="99"/>
      <c r="B35" s="99"/>
      <c r="C35" s="99"/>
      <c r="D35" s="99"/>
      <c r="E35" s="99"/>
      <c r="F35" s="99"/>
    </row>
    <row r="36" spans="1:6" ht="15">
      <c r="A36" s="99"/>
      <c r="B36" s="99"/>
      <c r="C36" s="99"/>
      <c r="D36" s="99"/>
      <c r="E36" s="99"/>
      <c r="F36" s="99"/>
    </row>
    <row r="37" spans="1:6" ht="15">
      <c r="A37" s="99"/>
      <c r="B37" s="99"/>
      <c r="C37" s="99"/>
      <c r="D37" s="99"/>
      <c r="E37" s="99"/>
      <c r="F37" s="99"/>
    </row>
    <row r="38" spans="1:6" ht="15">
      <c r="A38" s="1"/>
      <c r="B38" s="1"/>
      <c r="C38" s="1"/>
      <c r="D38" s="1"/>
      <c r="E38" s="1"/>
      <c r="F38" s="2"/>
    </row>
    <row r="39" spans="1:6" ht="18.75">
      <c r="A39" s="21" t="s">
        <v>129</v>
      </c>
      <c r="B39" s="22"/>
      <c r="C39" s="22"/>
      <c r="D39" s="22"/>
      <c r="E39" s="22"/>
      <c r="F39" s="22"/>
    </row>
    <row r="40" spans="1:6" ht="75">
      <c r="A40" s="23" t="s">
        <v>18</v>
      </c>
      <c r="B40" s="23" t="s">
        <v>19</v>
      </c>
      <c r="C40" s="23" t="s">
        <v>20</v>
      </c>
      <c r="D40" s="23" t="s">
        <v>21</v>
      </c>
      <c r="E40" s="23" t="s">
        <v>22</v>
      </c>
      <c r="F40" s="23" t="s">
        <v>23</v>
      </c>
    </row>
    <row r="41" spans="1:6" ht="18.75">
      <c r="A41" s="24" t="s">
        <v>24</v>
      </c>
      <c r="B41" s="25" t="s">
        <v>25</v>
      </c>
      <c r="C41" s="26"/>
      <c r="D41" s="27"/>
      <c r="E41" s="27"/>
      <c r="F41" s="35"/>
    </row>
    <row r="42" spans="1:6" ht="18.75">
      <c r="A42" s="24" t="s">
        <v>26</v>
      </c>
      <c r="B42" s="25"/>
      <c r="C42" s="26"/>
      <c r="D42" s="27"/>
      <c r="E42" s="27"/>
      <c r="F42" s="35"/>
    </row>
    <row r="43" spans="1:6" ht="18.75">
      <c r="A43" s="24" t="s">
        <v>27</v>
      </c>
      <c r="B43" s="25"/>
      <c r="C43" s="26"/>
      <c r="D43" s="27"/>
      <c r="E43" s="27"/>
      <c r="F43" s="35"/>
    </row>
    <row r="44" spans="1:6" ht="56.25">
      <c r="A44" s="24"/>
      <c r="B44" s="28" t="s">
        <v>28</v>
      </c>
      <c r="C44" s="26"/>
      <c r="D44" s="27"/>
      <c r="E44" s="27"/>
      <c r="F44" s="35"/>
    </row>
    <row r="45" spans="1:6" ht="18.75">
      <c r="A45" s="24"/>
      <c r="B45" s="29" t="s">
        <v>29</v>
      </c>
      <c r="C45" s="26"/>
      <c r="D45" s="27"/>
      <c r="E45" s="27"/>
      <c r="F45" s="35">
        <f>SUM(F42:F44)</f>
        <v>0</v>
      </c>
    </row>
    <row r="46" spans="1:6" ht="18.75">
      <c r="A46" s="24"/>
      <c r="B46" s="25" t="s">
        <v>30</v>
      </c>
      <c r="C46" s="26"/>
      <c r="D46" s="27"/>
      <c r="E46" s="27"/>
      <c r="F46" s="35"/>
    </row>
    <row r="47" spans="1:6" ht="18.75">
      <c r="A47" s="24"/>
      <c r="B47" s="25"/>
      <c r="C47" s="26"/>
      <c r="D47" s="27"/>
      <c r="E47" s="27"/>
      <c r="F47" s="35"/>
    </row>
    <row r="48" spans="1:6" ht="18.75">
      <c r="A48" s="24"/>
      <c r="B48" s="25"/>
      <c r="C48" s="26"/>
      <c r="D48" s="27"/>
      <c r="E48" s="27"/>
      <c r="F48" s="35"/>
    </row>
    <row r="49" spans="1:6" ht="18.75">
      <c r="A49" s="24" t="s">
        <v>31</v>
      </c>
      <c r="B49" s="25"/>
      <c r="C49" s="26"/>
      <c r="D49" s="27"/>
      <c r="E49" s="27"/>
      <c r="F49" s="35"/>
    </row>
    <row r="50" spans="1:6" ht="18.75">
      <c r="A50" s="24"/>
      <c r="B50" s="30" t="s">
        <v>29</v>
      </c>
      <c r="C50" s="27"/>
      <c r="D50" s="27"/>
      <c r="E50" s="27"/>
      <c r="F50" s="35">
        <f>SUM(F47:F49)</f>
        <v>0</v>
      </c>
    </row>
    <row r="51" spans="1:6" ht="15.75">
      <c r="A51" s="31"/>
      <c r="B51" s="31"/>
      <c r="C51" s="32"/>
      <c r="D51" s="32"/>
      <c r="E51" s="32"/>
      <c r="F51" s="32"/>
    </row>
    <row r="52" spans="1:6" ht="15.75">
      <c r="A52" s="33" t="s">
        <v>32</v>
      </c>
      <c r="B52" s="32"/>
      <c r="C52" s="32"/>
      <c r="D52" s="32"/>
      <c r="E52" s="32"/>
      <c r="F52" s="32"/>
    </row>
    <row r="53" spans="1:6" ht="15.75">
      <c r="A53" s="33" t="s">
        <v>33</v>
      </c>
      <c r="B53" s="32"/>
      <c r="C53" s="32"/>
      <c r="D53" s="32"/>
      <c r="E53" s="32"/>
      <c r="F53" s="32"/>
    </row>
  </sheetData>
  <sheetProtection/>
  <mergeCells count="18">
    <mergeCell ref="A33:F33"/>
    <mergeCell ref="A34:F34"/>
    <mergeCell ref="D19:F19"/>
    <mergeCell ref="A12:E12"/>
    <mergeCell ref="D13:E13"/>
    <mergeCell ref="D15:E15"/>
    <mergeCell ref="C16:E16"/>
    <mergeCell ref="C18:F18"/>
    <mergeCell ref="A35:F35"/>
    <mergeCell ref="A36:F36"/>
    <mergeCell ref="A37:F37"/>
    <mergeCell ref="A24:F24"/>
    <mergeCell ref="A25:F25"/>
    <mergeCell ref="A26:F26"/>
    <mergeCell ref="A27:F27"/>
    <mergeCell ref="A28:F28"/>
    <mergeCell ref="A29:F29"/>
    <mergeCell ref="A32:F32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28">
      <selection activeCell="F17" sqref="F17:G17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5.57421875" style="0" customWidth="1"/>
    <col min="4" max="5" width="13.57421875" style="0" customWidth="1"/>
    <col min="6" max="6" width="14.421875" style="0" customWidth="1"/>
    <col min="7" max="7" width="12.140625" style="0" customWidth="1"/>
    <col min="8" max="8" width="14.28125" style="0" customWidth="1"/>
  </cols>
  <sheetData>
    <row r="1" spans="1:8" ht="15">
      <c r="A1" s="38"/>
      <c r="B1" s="39"/>
      <c r="C1" s="38"/>
      <c r="D1" s="38">
        <v>2</v>
      </c>
      <c r="E1" s="40"/>
      <c r="F1" s="38"/>
      <c r="G1" s="38"/>
      <c r="H1" s="38"/>
    </row>
    <row r="2" spans="1:8" ht="18.75">
      <c r="A2" s="41" t="s">
        <v>34</v>
      </c>
      <c r="B2" s="42"/>
      <c r="C2" s="42"/>
      <c r="D2" s="42"/>
      <c r="E2" s="42"/>
      <c r="F2" s="42"/>
      <c r="G2" s="42"/>
      <c r="H2" s="38"/>
    </row>
    <row r="3" spans="1:8" ht="18.75">
      <c r="A3" s="38"/>
      <c r="B3" s="116" t="s">
        <v>35</v>
      </c>
      <c r="C3" s="116"/>
      <c r="D3" s="116"/>
      <c r="E3" s="116"/>
      <c r="F3" s="116"/>
      <c r="G3" s="116"/>
      <c r="H3" s="116"/>
    </row>
    <row r="4" spans="1:8" ht="27" customHeight="1">
      <c r="A4" s="38"/>
      <c r="B4" s="107" t="s">
        <v>36</v>
      </c>
      <c r="C4" s="107" t="s">
        <v>37</v>
      </c>
      <c r="D4" s="107" t="s">
        <v>38</v>
      </c>
      <c r="E4" s="107" t="s">
        <v>39</v>
      </c>
      <c r="F4" s="117" t="s">
        <v>40</v>
      </c>
      <c r="G4" s="118"/>
      <c r="H4" s="119"/>
    </row>
    <row r="5" spans="1:8" ht="75">
      <c r="A5" s="38"/>
      <c r="B5" s="108"/>
      <c r="C5" s="108"/>
      <c r="D5" s="108"/>
      <c r="E5" s="108"/>
      <c r="F5" s="23" t="s">
        <v>41</v>
      </c>
      <c r="G5" s="23" t="s">
        <v>42</v>
      </c>
      <c r="H5" s="23" t="s">
        <v>43</v>
      </c>
    </row>
    <row r="6" spans="1:8" ht="18.75">
      <c r="A6" s="38"/>
      <c r="B6" s="94"/>
      <c r="C6" s="44"/>
      <c r="D6" s="44"/>
      <c r="E6" s="44"/>
      <c r="F6" s="44"/>
      <c r="G6" s="44"/>
      <c r="H6" s="34"/>
    </row>
    <row r="7" spans="1:8" ht="18.75">
      <c r="A7" s="38"/>
      <c r="B7" s="94"/>
      <c r="C7" s="44"/>
      <c r="D7" s="44"/>
      <c r="E7" s="44"/>
      <c r="F7" s="44"/>
      <c r="G7" s="44"/>
      <c r="H7" s="34"/>
    </row>
    <row r="8" spans="1:8" ht="18.75">
      <c r="A8" s="38"/>
      <c r="B8" s="94"/>
      <c r="C8" s="44"/>
      <c r="D8" s="44"/>
      <c r="E8" s="44"/>
      <c r="F8" s="44"/>
      <c r="G8" s="44"/>
      <c r="H8" s="34"/>
    </row>
    <row r="9" spans="1:8" ht="18.75">
      <c r="A9" s="38"/>
      <c r="B9" s="94"/>
      <c r="C9" s="44"/>
      <c r="D9" s="44"/>
      <c r="E9" s="44"/>
      <c r="F9" s="44"/>
      <c r="G9" s="44"/>
      <c r="H9" s="34"/>
    </row>
    <row r="10" spans="1:8" ht="18.75">
      <c r="A10" s="38"/>
      <c r="B10" s="94"/>
      <c r="C10" s="44"/>
      <c r="D10" s="44"/>
      <c r="E10" s="44"/>
      <c r="F10" s="44"/>
      <c r="G10" s="44"/>
      <c r="H10" s="34"/>
    </row>
    <row r="11" spans="1:8" ht="18.75">
      <c r="A11" s="38"/>
      <c r="B11" s="94"/>
      <c r="C11" s="44"/>
      <c r="D11" s="44"/>
      <c r="E11" s="44"/>
      <c r="F11" s="44"/>
      <c r="G11" s="44"/>
      <c r="H11" s="34"/>
    </row>
    <row r="12" spans="1:8" ht="18.75">
      <c r="A12" s="38"/>
      <c r="B12" s="94" t="s">
        <v>44</v>
      </c>
      <c r="C12" s="44"/>
      <c r="D12" s="44"/>
      <c r="E12" s="44"/>
      <c r="F12" s="44"/>
      <c r="G12" s="44"/>
      <c r="H12" s="34"/>
    </row>
    <row r="13" spans="1:8" ht="18.75">
      <c r="A13" s="38"/>
      <c r="B13" s="43" t="s">
        <v>45</v>
      </c>
      <c r="C13" s="44">
        <f>SUM(C6:C12)</f>
        <v>0</v>
      </c>
      <c r="D13" s="44" t="s">
        <v>46</v>
      </c>
      <c r="E13" s="44" t="s">
        <v>46</v>
      </c>
      <c r="F13" s="44" t="s">
        <v>46</v>
      </c>
      <c r="G13" s="27" t="s">
        <v>47</v>
      </c>
      <c r="H13" s="35">
        <f>SUM(H6:H12)</f>
        <v>0</v>
      </c>
    </row>
    <row r="14" spans="1:8" ht="18.75">
      <c r="A14" s="45" t="s">
        <v>48</v>
      </c>
      <c r="B14" s="38"/>
      <c r="C14" s="113">
        <f>H13</f>
        <v>0</v>
      </c>
      <c r="D14" s="113"/>
      <c r="E14" s="113"/>
      <c r="F14" s="46" t="s">
        <v>4</v>
      </c>
      <c r="G14" s="47"/>
      <c r="H14" s="47"/>
    </row>
    <row r="15" spans="1:8" ht="18.75">
      <c r="A15" s="38"/>
      <c r="B15" s="47" t="s">
        <v>49</v>
      </c>
      <c r="C15" s="47"/>
      <c r="D15" s="47"/>
      <c r="E15" s="47"/>
      <c r="F15" s="47"/>
      <c r="G15" s="47"/>
      <c r="H15" s="47"/>
    </row>
    <row r="16" spans="1:8" ht="18.75">
      <c r="A16" s="38"/>
      <c r="B16" s="48" t="s">
        <v>50</v>
      </c>
      <c r="C16" s="47"/>
      <c r="D16" s="47"/>
      <c r="E16" s="49"/>
      <c r="F16" s="114"/>
      <c r="G16" s="114"/>
      <c r="H16" s="47" t="s">
        <v>51</v>
      </c>
    </row>
    <row r="17" spans="1:8" ht="18.75">
      <c r="A17" s="38"/>
      <c r="B17" s="48" t="s">
        <v>52</v>
      </c>
      <c r="C17" s="47"/>
      <c r="D17" s="47"/>
      <c r="E17" s="49"/>
      <c r="F17" s="115"/>
      <c r="G17" s="115"/>
      <c r="H17" s="47" t="s">
        <v>4</v>
      </c>
    </row>
    <row r="18" spans="1:8" ht="18.75">
      <c r="A18" s="45" t="s">
        <v>53</v>
      </c>
      <c r="B18" s="38"/>
      <c r="C18" s="38"/>
      <c r="D18" s="38"/>
      <c r="E18" s="38"/>
      <c r="F18" s="38"/>
      <c r="G18" s="38"/>
      <c r="H18" s="38"/>
    </row>
    <row r="19" spans="1:8" ht="75" customHeight="1">
      <c r="A19" s="50" t="s">
        <v>54</v>
      </c>
      <c r="B19" s="91" t="s">
        <v>55</v>
      </c>
      <c r="C19" s="92" t="s">
        <v>123</v>
      </c>
      <c r="D19" s="92" t="s">
        <v>56</v>
      </c>
      <c r="E19" s="92" t="s">
        <v>57</v>
      </c>
      <c r="F19" s="120" t="s">
        <v>58</v>
      </c>
      <c r="G19" s="120"/>
      <c r="H19" s="51"/>
    </row>
    <row r="20" spans="1:8" ht="93.75">
      <c r="A20" s="52" t="s">
        <v>24</v>
      </c>
      <c r="B20" s="52" t="s">
        <v>59</v>
      </c>
      <c r="C20" s="60">
        <f>SUM(C22:C25)</f>
        <v>0</v>
      </c>
      <c r="D20" s="60">
        <f>SUM(D22:D25)</f>
        <v>0</v>
      </c>
      <c r="E20" s="60">
        <f>SUM(E22:E25)</f>
        <v>0</v>
      </c>
      <c r="F20" s="105">
        <f>SUM(F22:F25)</f>
        <v>0</v>
      </c>
      <c r="G20" s="105"/>
      <c r="H20" s="53"/>
    </row>
    <row r="21" spans="1:8" ht="18.75">
      <c r="A21" s="54"/>
      <c r="B21" s="58" t="s">
        <v>49</v>
      </c>
      <c r="C21" s="61"/>
      <c r="D21" s="61"/>
      <c r="E21" s="61"/>
      <c r="F21" s="105"/>
      <c r="G21" s="105"/>
      <c r="H21" s="53"/>
    </row>
    <row r="22" spans="1:8" ht="18.75">
      <c r="A22" s="55"/>
      <c r="B22" s="59" t="s">
        <v>60</v>
      </c>
      <c r="C22" s="62"/>
      <c r="D22" s="62"/>
      <c r="E22" s="62"/>
      <c r="F22" s="105"/>
      <c r="G22" s="105"/>
      <c r="H22" s="53"/>
    </row>
    <row r="23" spans="1:8" ht="18.75">
      <c r="A23" s="55"/>
      <c r="B23" s="59" t="s">
        <v>61</v>
      </c>
      <c r="C23" s="62"/>
      <c r="D23" s="62"/>
      <c r="E23" s="62"/>
      <c r="F23" s="105"/>
      <c r="G23" s="105"/>
      <c r="H23" s="53"/>
    </row>
    <row r="24" spans="1:8" ht="18.75">
      <c r="A24" s="55"/>
      <c r="B24" s="59" t="s">
        <v>62</v>
      </c>
      <c r="C24" s="62"/>
      <c r="D24" s="62"/>
      <c r="E24" s="62"/>
      <c r="F24" s="105"/>
      <c r="G24" s="105"/>
      <c r="H24" s="53"/>
    </row>
    <row r="25" spans="1:8" ht="18.75">
      <c r="A25" s="55"/>
      <c r="B25" s="59" t="s">
        <v>63</v>
      </c>
      <c r="C25" s="62"/>
      <c r="D25" s="62"/>
      <c r="E25" s="62"/>
      <c r="F25" s="105"/>
      <c r="G25" s="105"/>
      <c r="H25" s="53"/>
    </row>
    <row r="26" spans="1:8" ht="37.5">
      <c r="A26" s="55" t="s">
        <v>26</v>
      </c>
      <c r="B26" s="28" t="s">
        <v>64</v>
      </c>
      <c r="C26" s="62"/>
      <c r="D26" s="62"/>
      <c r="E26" s="62"/>
      <c r="F26" s="105"/>
      <c r="G26" s="105"/>
      <c r="H26" s="53"/>
    </row>
    <row r="27" spans="1:8" ht="56.25">
      <c r="A27" s="55" t="s">
        <v>65</v>
      </c>
      <c r="B27" s="28" t="s">
        <v>66</v>
      </c>
      <c r="C27" s="62"/>
      <c r="D27" s="62"/>
      <c r="E27" s="62"/>
      <c r="F27" s="105"/>
      <c r="G27" s="105"/>
      <c r="H27" s="53"/>
    </row>
    <row r="28" spans="1:8" ht="18.75">
      <c r="A28" s="55" t="s">
        <v>67</v>
      </c>
      <c r="B28" s="28" t="s">
        <v>68</v>
      </c>
      <c r="C28" s="62"/>
      <c r="D28" s="62"/>
      <c r="E28" s="62"/>
      <c r="F28" s="105"/>
      <c r="G28" s="105"/>
      <c r="H28" s="53"/>
    </row>
    <row r="29" spans="1:8" ht="55.5" customHeight="1">
      <c r="A29" s="52" t="s">
        <v>69</v>
      </c>
      <c r="B29" s="52" t="s">
        <v>79</v>
      </c>
      <c r="C29" s="60"/>
      <c r="D29" s="60"/>
      <c r="E29" s="60"/>
      <c r="F29" s="105"/>
      <c r="G29" s="105"/>
      <c r="H29" s="53"/>
    </row>
    <row r="30" spans="1:8" ht="18.75" customHeight="1">
      <c r="A30" s="55" t="s">
        <v>70</v>
      </c>
      <c r="B30" s="28" t="s">
        <v>71</v>
      </c>
      <c r="C30" s="62"/>
      <c r="D30" s="62"/>
      <c r="E30" s="62"/>
      <c r="F30" s="105"/>
      <c r="G30" s="105"/>
      <c r="H30" s="53"/>
    </row>
    <row r="31" spans="1:8" ht="18.75">
      <c r="A31" s="55" t="s">
        <v>72</v>
      </c>
      <c r="B31" s="28" t="s">
        <v>73</v>
      </c>
      <c r="C31" s="62"/>
      <c r="D31" s="62"/>
      <c r="E31" s="62"/>
      <c r="F31" s="105"/>
      <c r="G31" s="105"/>
      <c r="H31" s="53"/>
    </row>
    <row r="32" spans="1:8" ht="37.5">
      <c r="A32" s="55" t="s">
        <v>74</v>
      </c>
      <c r="B32" s="28" t="s">
        <v>75</v>
      </c>
      <c r="C32" s="62"/>
      <c r="D32" s="62"/>
      <c r="E32" s="62"/>
      <c r="F32" s="105"/>
      <c r="G32" s="105"/>
      <c r="H32" s="53"/>
    </row>
    <row r="33" spans="1:8" ht="37.5">
      <c r="A33" s="52" t="s">
        <v>76</v>
      </c>
      <c r="B33" s="52" t="s">
        <v>80</v>
      </c>
      <c r="C33" s="60"/>
      <c r="D33" s="60"/>
      <c r="E33" s="60"/>
      <c r="F33" s="105"/>
      <c r="G33" s="105"/>
      <c r="H33" s="53"/>
    </row>
    <row r="34" spans="1:8" ht="18.75">
      <c r="A34" s="56">
        <v>10</v>
      </c>
      <c r="B34" s="57" t="s">
        <v>78</v>
      </c>
      <c r="C34" s="63">
        <f>C20+C26+C27+C28+C29+C30+C31+C32+C33</f>
        <v>0</v>
      </c>
      <c r="D34" s="63">
        <f>D20+D26+D27+D28+D29+D30+D31+D32+D33</f>
        <v>0</v>
      </c>
      <c r="E34" s="63">
        <f>E20+E26+E27+E28+E29+E30+E31+E32+E33</f>
        <v>0</v>
      </c>
      <c r="F34" s="106">
        <f>F20+F26+F27+F28+F29+F30+F31+F32+F33</f>
        <v>0</v>
      </c>
      <c r="G34" s="106"/>
      <c r="H34" s="53"/>
    </row>
    <row r="35" spans="1:6" ht="21" customHeight="1">
      <c r="A35" s="88" t="s">
        <v>120</v>
      </c>
      <c r="B35" s="109" t="s">
        <v>122</v>
      </c>
      <c r="C35" s="109"/>
      <c r="D35" s="110">
        <f>C14-F34</f>
        <v>0</v>
      </c>
      <c r="E35" s="111"/>
      <c r="F35" t="s">
        <v>4</v>
      </c>
    </row>
    <row r="36" spans="1:6" ht="22.5" customHeight="1">
      <c r="A36" s="88" t="s">
        <v>119</v>
      </c>
      <c r="B36" s="109" t="s">
        <v>126</v>
      </c>
      <c r="C36" s="109"/>
      <c r="D36" s="112" t="e">
        <f>D35/F34*100</f>
        <v>#DIV/0!</v>
      </c>
      <c r="E36" s="112"/>
      <c r="F36" t="s">
        <v>121</v>
      </c>
    </row>
    <row r="37" spans="1:2" ht="17.25">
      <c r="A37" s="89">
        <v>1</v>
      </c>
      <c r="B37" s="93" t="s">
        <v>124</v>
      </c>
    </row>
    <row r="38" spans="1:2" ht="17.25">
      <c r="A38" s="90">
        <v>2</v>
      </c>
      <c r="B38" s="85" t="s">
        <v>125</v>
      </c>
    </row>
  </sheetData>
  <sheetProtection/>
  <mergeCells count="29">
    <mergeCell ref="F16:G16"/>
    <mergeCell ref="F17:G17"/>
    <mergeCell ref="F24:G24"/>
    <mergeCell ref="B3:H3"/>
    <mergeCell ref="F4:H4"/>
    <mergeCell ref="B4:B5"/>
    <mergeCell ref="C4:C5"/>
    <mergeCell ref="D4:D5"/>
    <mergeCell ref="F19:G19"/>
    <mergeCell ref="F20:G20"/>
    <mergeCell ref="F21:G21"/>
    <mergeCell ref="F22:G22"/>
    <mergeCell ref="F23:G23"/>
    <mergeCell ref="E4:E5"/>
    <mergeCell ref="B35:C35"/>
    <mergeCell ref="B36:C36"/>
    <mergeCell ref="D35:E35"/>
    <mergeCell ref="D36:E36"/>
    <mergeCell ref="C14:E14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30:G30"/>
  </mergeCells>
  <printOptions/>
  <pageMargins left="0.73" right="0.55" top="0.7480314960629921" bottom="0.41" header="0.31496062992125984" footer="0.31496062992125984"/>
  <pageSetup horizontalDpi="600" verticalDpi="600" orientation="portrait" paperSize="9" scale="75" r:id="rId1"/>
  <ignoredErrors>
    <ignoredError sqref="D3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24.8515625" style="0" customWidth="1"/>
    <col min="3" max="15" width="13.140625" style="0" customWidth="1"/>
    <col min="16" max="16" width="4.28125" style="0" customWidth="1"/>
    <col min="17" max="17" width="27.7109375" style="0" customWidth="1"/>
    <col min="18" max="20" width="14.140625" style="0" customWidth="1"/>
    <col min="21" max="21" width="15.140625" style="0" customWidth="1"/>
    <col min="22" max="22" width="15.421875" style="0" customWidth="1"/>
    <col min="23" max="23" width="16.421875" style="0" customWidth="1"/>
    <col min="24" max="24" width="16.00390625" style="0" customWidth="1"/>
    <col min="25" max="25" width="15.7109375" style="0" customWidth="1"/>
    <col min="26" max="26" width="15.8515625" style="0" customWidth="1"/>
    <col min="27" max="27" width="15.7109375" style="0" customWidth="1"/>
    <col min="28" max="28" width="16.57421875" style="0" customWidth="1"/>
    <col min="29" max="29" width="4.28125" style="0" customWidth="1"/>
    <col min="30" max="30" width="23.57421875" style="0" customWidth="1"/>
    <col min="31" max="35" width="14.140625" style="0" customWidth="1"/>
    <col min="36" max="36" width="12.7109375" style="0" customWidth="1"/>
    <col min="37" max="37" width="12.421875" style="0" customWidth="1"/>
    <col min="38" max="38" width="12.7109375" style="0" customWidth="1"/>
    <col min="39" max="39" width="12.421875" style="0" customWidth="1"/>
    <col min="40" max="40" width="12.140625" style="0" customWidth="1"/>
    <col min="41" max="41" width="12.421875" style="0" customWidth="1"/>
    <col min="42" max="42" width="11.57421875" style="0" customWidth="1"/>
    <col min="43" max="43" width="14.140625" style="0" customWidth="1"/>
  </cols>
  <sheetData>
    <row r="1" spans="1:36" ht="15.75">
      <c r="A1" s="86" t="s">
        <v>128</v>
      </c>
      <c r="B1" s="86"/>
      <c r="C1" s="87"/>
      <c r="D1" s="87"/>
      <c r="P1" s="86" t="s">
        <v>128</v>
      </c>
      <c r="Q1" s="86"/>
      <c r="V1" s="86"/>
      <c r="W1" s="86"/>
      <c r="AC1" s="86" t="s">
        <v>128</v>
      </c>
      <c r="AD1" s="86"/>
      <c r="AI1" s="86"/>
      <c r="AJ1" s="86"/>
    </row>
    <row r="2" spans="1:43" ht="18" customHeight="1">
      <c r="A2" s="124" t="s">
        <v>18</v>
      </c>
      <c r="B2" s="127" t="s">
        <v>81</v>
      </c>
      <c r="C2" s="130" t="s">
        <v>82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24" t="s">
        <v>18</v>
      </c>
      <c r="Q2" s="127" t="s">
        <v>81</v>
      </c>
      <c r="R2" s="95"/>
      <c r="S2" s="95"/>
      <c r="T2" s="95"/>
      <c r="U2" s="96"/>
      <c r="V2" s="130" t="s">
        <v>82</v>
      </c>
      <c r="W2" s="131"/>
      <c r="X2" s="131"/>
      <c r="Y2" s="131"/>
      <c r="Z2" s="131"/>
      <c r="AA2" s="131"/>
      <c r="AB2" s="131"/>
      <c r="AC2" s="124" t="s">
        <v>18</v>
      </c>
      <c r="AD2" s="127" t="s">
        <v>81</v>
      </c>
      <c r="AE2" s="95"/>
      <c r="AF2" s="95"/>
      <c r="AG2" s="95"/>
      <c r="AH2" s="96"/>
      <c r="AI2" s="130" t="s">
        <v>82</v>
      </c>
      <c r="AJ2" s="131"/>
      <c r="AK2" s="131"/>
      <c r="AL2" s="131"/>
      <c r="AM2" s="131"/>
      <c r="AN2" s="131"/>
      <c r="AO2" s="131"/>
      <c r="AP2" s="97"/>
      <c r="AQ2" s="98"/>
    </row>
    <row r="3" spans="1:43" ht="15" customHeight="1">
      <c r="A3" s="125"/>
      <c r="B3" s="128"/>
      <c r="C3" s="121">
        <v>42430</v>
      </c>
      <c r="D3" s="121">
        <v>42461</v>
      </c>
      <c r="E3" s="121">
        <v>42491</v>
      </c>
      <c r="F3" s="121">
        <v>42522</v>
      </c>
      <c r="G3" s="121">
        <v>42552</v>
      </c>
      <c r="H3" s="121">
        <v>42583</v>
      </c>
      <c r="I3" s="121">
        <v>42614</v>
      </c>
      <c r="J3" s="121">
        <v>42644</v>
      </c>
      <c r="K3" s="121">
        <v>42675</v>
      </c>
      <c r="L3" s="121">
        <v>42705</v>
      </c>
      <c r="M3" s="121">
        <v>42736</v>
      </c>
      <c r="N3" s="121">
        <v>42767</v>
      </c>
      <c r="O3" s="121">
        <v>42795</v>
      </c>
      <c r="P3" s="125"/>
      <c r="Q3" s="128"/>
      <c r="R3" s="121">
        <v>41821</v>
      </c>
      <c r="S3" s="121">
        <v>41852</v>
      </c>
      <c r="T3" s="121">
        <v>41883</v>
      </c>
      <c r="U3" s="121">
        <v>41913</v>
      </c>
      <c r="V3" s="121">
        <v>41944</v>
      </c>
      <c r="W3" s="121">
        <v>41974</v>
      </c>
      <c r="X3" s="121">
        <v>42005</v>
      </c>
      <c r="Y3" s="121">
        <v>42036</v>
      </c>
      <c r="Z3" s="121">
        <v>42064</v>
      </c>
      <c r="AA3" s="121">
        <v>42095</v>
      </c>
      <c r="AB3" s="121">
        <v>42125</v>
      </c>
      <c r="AC3" s="125"/>
      <c r="AD3" s="128"/>
      <c r="AE3" s="121">
        <v>42156</v>
      </c>
      <c r="AF3" s="121">
        <v>42186</v>
      </c>
      <c r="AG3" s="121">
        <v>42217</v>
      </c>
      <c r="AH3" s="121">
        <v>42248</v>
      </c>
      <c r="AI3" s="121">
        <v>42278</v>
      </c>
      <c r="AJ3" s="121">
        <v>42309</v>
      </c>
      <c r="AK3" s="121">
        <v>42339</v>
      </c>
      <c r="AL3" s="121">
        <v>42370</v>
      </c>
      <c r="AM3" s="121">
        <v>42401</v>
      </c>
      <c r="AN3" s="121">
        <v>42430</v>
      </c>
      <c r="AO3" s="121">
        <v>42461</v>
      </c>
      <c r="AP3" s="121">
        <v>42491</v>
      </c>
      <c r="AQ3" s="64" t="s">
        <v>83</v>
      </c>
    </row>
    <row r="4" spans="1:43" ht="15" customHeight="1">
      <c r="A4" s="126"/>
      <c r="B4" s="129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6"/>
      <c r="Q4" s="129"/>
      <c r="R4" s="123"/>
      <c r="S4" s="122"/>
      <c r="T4" s="123"/>
      <c r="U4" s="122"/>
      <c r="V4" s="123"/>
      <c r="W4" s="122"/>
      <c r="X4" s="123"/>
      <c r="Y4" s="122"/>
      <c r="Z4" s="123"/>
      <c r="AA4" s="122"/>
      <c r="AB4" s="123"/>
      <c r="AC4" s="126"/>
      <c r="AD4" s="129"/>
      <c r="AE4" s="123"/>
      <c r="AF4" s="122"/>
      <c r="AG4" s="123"/>
      <c r="AH4" s="122"/>
      <c r="AI4" s="123"/>
      <c r="AJ4" s="122"/>
      <c r="AK4" s="123"/>
      <c r="AL4" s="122"/>
      <c r="AM4" s="123"/>
      <c r="AN4" s="122"/>
      <c r="AO4" s="123"/>
      <c r="AP4" s="122"/>
      <c r="AQ4" s="64"/>
    </row>
    <row r="5" spans="1:43" ht="30">
      <c r="A5" s="65" t="s">
        <v>24</v>
      </c>
      <c r="B5" s="66" t="s">
        <v>84</v>
      </c>
      <c r="C5" s="67"/>
      <c r="D5" s="68">
        <f>C29</f>
        <v>221.2</v>
      </c>
      <c r="E5" s="68">
        <f aca="true" t="shared" si="0" ref="E5:M5">D29</f>
        <v>142.39999999999998</v>
      </c>
      <c r="F5" s="68">
        <f t="shared" si="0"/>
        <v>63.599999999999966</v>
      </c>
      <c r="G5" s="68">
        <f t="shared" si="0"/>
        <v>84.79999999999997</v>
      </c>
      <c r="H5" s="68">
        <f t="shared" si="0"/>
        <v>115.99999999999996</v>
      </c>
      <c r="I5" s="68">
        <f t="shared" si="0"/>
        <v>147.19999999999993</v>
      </c>
      <c r="J5" s="68">
        <f t="shared" si="0"/>
        <v>178.39999999999992</v>
      </c>
      <c r="K5" s="68">
        <f t="shared" si="0"/>
        <v>209.5999999999999</v>
      </c>
      <c r="L5" s="68">
        <f t="shared" si="0"/>
        <v>240.7999999999999</v>
      </c>
      <c r="M5" s="68">
        <f t="shared" si="0"/>
        <v>271.9999999999999</v>
      </c>
      <c r="N5" s="68">
        <f>M29</f>
        <v>303.1999999999999</v>
      </c>
      <c r="O5" s="68">
        <f>N29</f>
        <v>334.39999999999986</v>
      </c>
      <c r="P5" s="65" t="s">
        <v>24</v>
      </c>
      <c r="Q5" s="66" t="s">
        <v>84</v>
      </c>
      <c r="R5" s="68">
        <f>O29</f>
        <v>365.59999999999985</v>
      </c>
      <c r="S5" s="68">
        <f>R29</f>
        <v>412.6999999999998</v>
      </c>
      <c r="T5" s="68">
        <f>S29</f>
        <v>460.79999999999984</v>
      </c>
      <c r="U5" s="68">
        <f>T29</f>
        <v>508.89999999999986</v>
      </c>
      <c r="V5" s="69">
        <f>U29</f>
        <v>556.9999999999999</v>
      </c>
      <c r="W5" s="69">
        <f aca="true" t="shared" si="1" ref="W5:AB5">V29</f>
        <v>605.0999999999999</v>
      </c>
      <c r="X5" s="69">
        <f t="shared" si="1"/>
        <v>653.1999999999999</v>
      </c>
      <c r="Y5" s="69">
        <f t="shared" si="1"/>
        <v>701.3</v>
      </c>
      <c r="Z5" s="69">
        <f t="shared" si="1"/>
        <v>749.4</v>
      </c>
      <c r="AA5" s="69">
        <f t="shared" si="1"/>
        <v>798.5</v>
      </c>
      <c r="AB5" s="69">
        <f t="shared" si="1"/>
        <v>847.6</v>
      </c>
      <c r="AC5" s="65" t="s">
        <v>24</v>
      </c>
      <c r="AD5" s="66" t="s">
        <v>84</v>
      </c>
      <c r="AE5" s="68">
        <f>AB29</f>
        <v>896.7</v>
      </c>
      <c r="AF5" s="68">
        <f aca="true" t="shared" si="2" ref="AF5:AP5">AE29</f>
        <v>930.5</v>
      </c>
      <c r="AG5" s="68">
        <f t="shared" si="2"/>
        <v>964.3</v>
      </c>
      <c r="AH5" s="68">
        <f t="shared" si="2"/>
        <v>992.6999999999999</v>
      </c>
      <c r="AI5" s="69">
        <f t="shared" si="2"/>
        <v>1051.1</v>
      </c>
      <c r="AJ5" s="69">
        <f t="shared" si="2"/>
        <v>1109.5</v>
      </c>
      <c r="AK5" s="69">
        <f t="shared" si="2"/>
        <v>1167.9</v>
      </c>
      <c r="AL5" s="69">
        <f t="shared" si="2"/>
        <v>1226.3000000000002</v>
      </c>
      <c r="AM5" s="69">
        <f t="shared" si="2"/>
        <v>1284.7000000000003</v>
      </c>
      <c r="AN5" s="69">
        <f t="shared" si="2"/>
        <v>1343.1000000000004</v>
      </c>
      <c r="AO5" s="69">
        <f t="shared" si="2"/>
        <v>1401.5000000000005</v>
      </c>
      <c r="AP5" s="69">
        <f t="shared" si="2"/>
        <v>1459.9000000000005</v>
      </c>
      <c r="AQ5" s="69">
        <f>SUM(C5:U5)+V5+W5+X5+Y5+Z5+AA5+AB5</f>
        <v>8973.699999999999</v>
      </c>
    </row>
    <row r="6" spans="1:43" ht="60">
      <c r="A6" s="65" t="s">
        <v>26</v>
      </c>
      <c r="B6" s="70" t="s">
        <v>85</v>
      </c>
      <c r="C6" s="69">
        <f>SUM(C8:C14)</f>
        <v>380</v>
      </c>
      <c r="D6" s="69">
        <f aca="true" t="shared" si="3" ref="D6:M6">SUM(D8:D14)</f>
        <v>85</v>
      </c>
      <c r="E6" s="69">
        <f t="shared" si="3"/>
        <v>85</v>
      </c>
      <c r="F6" s="69">
        <f t="shared" si="3"/>
        <v>85</v>
      </c>
      <c r="G6" s="69">
        <f t="shared" si="3"/>
        <v>85</v>
      </c>
      <c r="H6" s="69">
        <f t="shared" si="3"/>
        <v>85</v>
      </c>
      <c r="I6" s="69">
        <f t="shared" si="3"/>
        <v>85</v>
      </c>
      <c r="J6" s="69">
        <f t="shared" si="3"/>
        <v>85</v>
      </c>
      <c r="K6" s="69">
        <f t="shared" si="3"/>
        <v>85</v>
      </c>
      <c r="L6" s="69">
        <f t="shared" si="3"/>
        <v>85</v>
      </c>
      <c r="M6" s="69">
        <f t="shared" si="3"/>
        <v>85</v>
      </c>
      <c r="N6" s="69">
        <f>SUM(N8:N14)</f>
        <v>85</v>
      </c>
      <c r="O6" s="69">
        <f>SUM(O8:O14)</f>
        <v>85</v>
      </c>
      <c r="P6" s="65" t="s">
        <v>26</v>
      </c>
      <c r="Q6" s="70" t="s">
        <v>85</v>
      </c>
      <c r="R6" s="69">
        <f>SUM(R8:R14)</f>
        <v>114</v>
      </c>
      <c r="S6" s="69">
        <f>SUM(S8:S14)</f>
        <v>120</v>
      </c>
      <c r="T6" s="69">
        <f>SUM(T8:T14)</f>
        <v>120</v>
      </c>
      <c r="U6" s="69">
        <f>SUM(U8:U14)</f>
        <v>120</v>
      </c>
      <c r="V6" s="69">
        <f aca="true" t="shared" si="4" ref="V6:AB6">SUM(V8:V14)</f>
        <v>120</v>
      </c>
      <c r="W6" s="69">
        <f t="shared" si="4"/>
        <v>120</v>
      </c>
      <c r="X6" s="69">
        <f t="shared" si="4"/>
        <v>120</v>
      </c>
      <c r="Y6" s="69">
        <f t="shared" si="4"/>
        <v>120</v>
      </c>
      <c r="Z6" s="69">
        <f t="shared" si="4"/>
        <v>120</v>
      </c>
      <c r="AA6" s="69">
        <f t="shared" si="4"/>
        <v>120</v>
      </c>
      <c r="AB6" s="69">
        <f t="shared" si="4"/>
        <v>120</v>
      </c>
      <c r="AC6" s="65" t="s">
        <v>26</v>
      </c>
      <c r="AD6" s="70" t="s">
        <v>85</v>
      </c>
      <c r="AE6" s="69">
        <f>SUM(AE8:AE14)</f>
        <v>125</v>
      </c>
      <c r="AF6" s="69">
        <f>SUM(AF8:AF14)</f>
        <v>125</v>
      </c>
      <c r="AG6" s="69">
        <f>SUM(AG8:AG14)</f>
        <v>125</v>
      </c>
      <c r="AH6" s="69">
        <f>SUM(AH8:AH14)</f>
        <v>125</v>
      </c>
      <c r="AI6" s="69">
        <f aca="true" t="shared" si="5" ref="AI6:AO6">SUM(AI8:AI14)</f>
        <v>125</v>
      </c>
      <c r="AJ6" s="69">
        <f t="shared" si="5"/>
        <v>125</v>
      </c>
      <c r="AK6" s="69">
        <f t="shared" si="5"/>
        <v>125</v>
      </c>
      <c r="AL6" s="69">
        <f t="shared" si="5"/>
        <v>125</v>
      </c>
      <c r="AM6" s="69">
        <f t="shared" si="5"/>
        <v>125</v>
      </c>
      <c r="AN6" s="69">
        <f t="shared" si="5"/>
        <v>125</v>
      </c>
      <c r="AO6" s="69">
        <f t="shared" si="5"/>
        <v>125</v>
      </c>
      <c r="AP6" s="69">
        <f>SUM(AP8:AP14)</f>
        <v>125</v>
      </c>
      <c r="AQ6" s="69">
        <f>SUM(C6:O6,R6:AB6,AE6:AP6)</f>
        <v>4214</v>
      </c>
    </row>
    <row r="7" spans="1:43" ht="15.75">
      <c r="A7" s="71"/>
      <c r="B7" s="72" t="s">
        <v>86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1"/>
      <c r="Q7" s="72" t="s">
        <v>86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1"/>
      <c r="AD7" s="72" t="s">
        <v>86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>
        <f aca="true" t="shared" si="6" ref="AQ7:AQ27">SUM(C7:O7,R7:AB7,AE7:AP7)</f>
        <v>0</v>
      </c>
    </row>
    <row r="8" spans="1:43" ht="25.5">
      <c r="A8" s="73" t="s">
        <v>87</v>
      </c>
      <c r="B8" s="74" t="s">
        <v>88</v>
      </c>
      <c r="C8" s="69">
        <v>80</v>
      </c>
      <c r="D8" s="69">
        <v>85</v>
      </c>
      <c r="E8" s="69">
        <v>85</v>
      </c>
      <c r="F8" s="69">
        <v>85</v>
      </c>
      <c r="G8" s="69">
        <v>85</v>
      </c>
      <c r="H8" s="69">
        <v>85</v>
      </c>
      <c r="I8" s="69">
        <v>85</v>
      </c>
      <c r="J8" s="69">
        <v>85</v>
      </c>
      <c r="K8" s="69">
        <v>85</v>
      </c>
      <c r="L8" s="69">
        <v>85</v>
      </c>
      <c r="M8" s="69">
        <v>85</v>
      </c>
      <c r="N8" s="69">
        <v>85</v>
      </c>
      <c r="O8" s="69">
        <v>85</v>
      </c>
      <c r="P8" s="73" t="s">
        <v>87</v>
      </c>
      <c r="Q8" s="74" t="s">
        <v>88</v>
      </c>
      <c r="R8" s="69">
        <v>114</v>
      </c>
      <c r="S8" s="69">
        <v>120</v>
      </c>
      <c r="T8" s="69">
        <v>120</v>
      </c>
      <c r="U8" s="69">
        <v>120</v>
      </c>
      <c r="V8" s="69">
        <v>120</v>
      </c>
      <c r="W8" s="69">
        <v>120</v>
      </c>
      <c r="X8" s="69">
        <v>120</v>
      </c>
      <c r="Y8" s="69">
        <v>120</v>
      </c>
      <c r="Z8" s="69">
        <v>120</v>
      </c>
      <c r="AA8" s="69">
        <v>120</v>
      </c>
      <c r="AB8" s="69">
        <v>120</v>
      </c>
      <c r="AC8" s="73" t="s">
        <v>87</v>
      </c>
      <c r="AD8" s="74" t="s">
        <v>88</v>
      </c>
      <c r="AE8" s="69">
        <v>125</v>
      </c>
      <c r="AF8" s="69">
        <v>125</v>
      </c>
      <c r="AG8" s="69">
        <v>125</v>
      </c>
      <c r="AH8" s="69">
        <v>125</v>
      </c>
      <c r="AI8" s="69">
        <v>125</v>
      </c>
      <c r="AJ8" s="69">
        <v>125</v>
      </c>
      <c r="AK8" s="69">
        <v>125</v>
      </c>
      <c r="AL8" s="69">
        <v>125</v>
      </c>
      <c r="AM8" s="69">
        <v>125</v>
      </c>
      <c r="AN8" s="69">
        <v>125</v>
      </c>
      <c r="AO8" s="69">
        <v>125</v>
      </c>
      <c r="AP8" s="69">
        <v>125</v>
      </c>
      <c r="AQ8" s="69">
        <f>SUM(C8:O8,R8:AB8,AE8:AP8)</f>
        <v>3914</v>
      </c>
    </row>
    <row r="9" spans="1:43" ht="38.25">
      <c r="A9" s="73" t="s">
        <v>89</v>
      </c>
      <c r="B9" s="74" t="s">
        <v>90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3" t="s">
        <v>89</v>
      </c>
      <c r="Q9" s="74" t="s">
        <v>90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3" t="s">
        <v>89</v>
      </c>
      <c r="AD9" s="74" t="s">
        <v>90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>
        <f t="shared" si="6"/>
        <v>0</v>
      </c>
    </row>
    <row r="10" spans="1:43" ht="25.5">
      <c r="A10" s="73" t="s">
        <v>91</v>
      </c>
      <c r="B10" s="74" t="s">
        <v>92</v>
      </c>
      <c r="C10" s="69">
        <v>300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3" t="s">
        <v>91</v>
      </c>
      <c r="Q10" s="74" t="s">
        <v>92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3" t="s">
        <v>91</v>
      </c>
      <c r="AD10" s="74" t="s">
        <v>92</v>
      </c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>
        <f>SUM(C10:O10,R10:AB10,AE10:AP10)</f>
        <v>300</v>
      </c>
    </row>
    <row r="11" spans="1:43" ht="15.75">
      <c r="A11" s="75"/>
      <c r="B11" s="76" t="s">
        <v>93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5"/>
      <c r="Q11" s="76" t="s">
        <v>93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5"/>
      <c r="AD11" s="76" t="s">
        <v>93</v>
      </c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69">
        <f t="shared" si="6"/>
        <v>0</v>
      </c>
    </row>
    <row r="12" spans="1:43" ht="15.75">
      <c r="A12" s="78"/>
      <c r="B12" s="74" t="s">
        <v>94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8"/>
      <c r="Q12" s="74" t="s">
        <v>94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8"/>
      <c r="AD12" s="74" t="s">
        <v>94</v>
      </c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>
        <f t="shared" si="6"/>
        <v>0</v>
      </c>
    </row>
    <row r="13" spans="1:43" ht="15.75">
      <c r="A13" s="78"/>
      <c r="B13" s="74" t="s">
        <v>95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8"/>
      <c r="Q13" s="74" t="s">
        <v>95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8"/>
      <c r="AD13" s="74" t="s">
        <v>95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>
        <f t="shared" si="6"/>
        <v>0</v>
      </c>
    </row>
    <row r="14" spans="1:43" ht="15.75">
      <c r="A14" s="73" t="s">
        <v>96</v>
      </c>
      <c r="B14" s="74" t="s">
        <v>97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 t="s">
        <v>96</v>
      </c>
      <c r="Q14" s="74" t="s">
        <v>97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3" t="s">
        <v>96</v>
      </c>
      <c r="AD14" s="74" t="s">
        <v>97</v>
      </c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>
        <f t="shared" si="6"/>
        <v>0</v>
      </c>
    </row>
    <row r="15" spans="1:43" ht="45">
      <c r="A15" s="79" t="s">
        <v>27</v>
      </c>
      <c r="B15" s="70" t="s">
        <v>98</v>
      </c>
      <c r="C15" s="69">
        <f>SUM(C16:C28)</f>
        <v>158.8</v>
      </c>
      <c r="D15" s="69">
        <f aca="true" t="shared" si="7" ref="D15:M15">SUM(D17:D28)</f>
        <v>163.8</v>
      </c>
      <c r="E15" s="69">
        <f t="shared" si="7"/>
        <v>163.8</v>
      </c>
      <c r="F15" s="69">
        <f t="shared" si="7"/>
        <v>63.8</v>
      </c>
      <c r="G15" s="69">
        <f t="shared" si="7"/>
        <v>53.8</v>
      </c>
      <c r="H15" s="69">
        <f t="shared" si="7"/>
        <v>53.8</v>
      </c>
      <c r="I15" s="69">
        <f t="shared" si="7"/>
        <v>53.8</v>
      </c>
      <c r="J15" s="69">
        <f t="shared" si="7"/>
        <v>53.8</v>
      </c>
      <c r="K15" s="69">
        <f t="shared" si="7"/>
        <v>53.8</v>
      </c>
      <c r="L15" s="69">
        <f t="shared" si="7"/>
        <v>53.8</v>
      </c>
      <c r="M15" s="69">
        <f t="shared" si="7"/>
        <v>53.8</v>
      </c>
      <c r="N15" s="69">
        <f>SUM(N17:N28)</f>
        <v>53.8</v>
      </c>
      <c r="O15" s="69">
        <f>SUM(O17:O28)</f>
        <v>53.8</v>
      </c>
      <c r="P15" s="79" t="s">
        <v>27</v>
      </c>
      <c r="Q15" s="70" t="s">
        <v>98</v>
      </c>
      <c r="R15" s="69">
        <f>SUM(R17:R28)</f>
        <v>66.9</v>
      </c>
      <c r="S15" s="69">
        <f>SUM(S17:S28)</f>
        <v>71.9</v>
      </c>
      <c r="T15" s="69">
        <f>SUM(T17:T28)</f>
        <v>71.9</v>
      </c>
      <c r="U15" s="69">
        <f>SUM(U17:U28)</f>
        <v>71.9</v>
      </c>
      <c r="V15" s="69">
        <f aca="true" t="shared" si="8" ref="V15:AB15">SUM(V17:V28)</f>
        <v>71.9</v>
      </c>
      <c r="W15" s="69">
        <f t="shared" si="8"/>
        <v>71.9</v>
      </c>
      <c r="X15" s="69">
        <f t="shared" si="8"/>
        <v>71.9</v>
      </c>
      <c r="Y15" s="69">
        <f t="shared" si="8"/>
        <v>71.9</v>
      </c>
      <c r="Z15" s="69">
        <f t="shared" si="8"/>
        <v>70.9</v>
      </c>
      <c r="AA15" s="69">
        <f t="shared" si="8"/>
        <v>70.9</v>
      </c>
      <c r="AB15" s="69">
        <f t="shared" si="8"/>
        <v>70.9</v>
      </c>
      <c r="AC15" s="79" t="s">
        <v>27</v>
      </c>
      <c r="AD15" s="70" t="s">
        <v>98</v>
      </c>
      <c r="AE15" s="69">
        <f>SUM(AE17:AE28)</f>
        <v>91.19999999999999</v>
      </c>
      <c r="AF15" s="69">
        <f>SUM(AF17:AF28)</f>
        <v>91.19999999999999</v>
      </c>
      <c r="AG15" s="69">
        <f>SUM(AG17:AG28)</f>
        <v>96.6</v>
      </c>
      <c r="AH15" s="69">
        <f>SUM(AH17:AH28)</f>
        <v>66.6</v>
      </c>
      <c r="AI15" s="69">
        <f aca="true" t="shared" si="9" ref="AI15:AO15">SUM(AI17:AI28)</f>
        <v>66.6</v>
      </c>
      <c r="AJ15" s="69">
        <f t="shared" si="9"/>
        <v>66.6</v>
      </c>
      <c r="AK15" s="69">
        <f t="shared" si="9"/>
        <v>66.6</v>
      </c>
      <c r="AL15" s="69">
        <f t="shared" si="9"/>
        <v>66.6</v>
      </c>
      <c r="AM15" s="69">
        <f t="shared" si="9"/>
        <v>66.6</v>
      </c>
      <c r="AN15" s="69">
        <f t="shared" si="9"/>
        <v>66.6</v>
      </c>
      <c r="AO15" s="69">
        <f t="shared" si="9"/>
        <v>66.6</v>
      </c>
      <c r="AP15" s="69">
        <f>SUM(AP17:AP28)</f>
        <v>66.6</v>
      </c>
      <c r="AQ15" s="69">
        <f t="shared" si="6"/>
        <v>2695.7</v>
      </c>
    </row>
    <row r="16" spans="1:43" ht="15.75">
      <c r="A16" s="75"/>
      <c r="B16" s="80" t="s">
        <v>99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5"/>
      <c r="Q16" s="80" t="s">
        <v>99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5"/>
      <c r="AD16" s="80" t="s">
        <v>99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69">
        <f t="shared" si="6"/>
        <v>0</v>
      </c>
    </row>
    <row r="17" spans="1:43" ht="38.25">
      <c r="A17" s="73" t="s">
        <v>100</v>
      </c>
      <c r="B17" s="74" t="s">
        <v>101</v>
      </c>
      <c r="C17" s="69">
        <v>5</v>
      </c>
      <c r="D17" s="69">
        <v>10</v>
      </c>
      <c r="E17" s="69">
        <v>10</v>
      </c>
      <c r="F17" s="69">
        <v>10</v>
      </c>
      <c r="G17" s="69"/>
      <c r="H17" s="69"/>
      <c r="I17" s="69"/>
      <c r="J17" s="69"/>
      <c r="K17" s="69"/>
      <c r="L17" s="69"/>
      <c r="M17" s="69"/>
      <c r="N17" s="69"/>
      <c r="O17" s="69"/>
      <c r="P17" s="73" t="s">
        <v>100</v>
      </c>
      <c r="Q17" s="74" t="s">
        <v>101</v>
      </c>
      <c r="R17" s="69"/>
      <c r="S17" s="69">
        <v>5</v>
      </c>
      <c r="T17" s="69">
        <v>5</v>
      </c>
      <c r="U17" s="69">
        <v>5</v>
      </c>
      <c r="V17" s="69">
        <v>5</v>
      </c>
      <c r="W17" s="69">
        <v>5</v>
      </c>
      <c r="X17" s="69">
        <v>5</v>
      </c>
      <c r="Y17" s="69">
        <v>5</v>
      </c>
      <c r="Z17" s="69">
        <v>5</v>
      </c>
      <c r="AA17" s="69">
        <v>5</v>
      </c>
      <c r="AB17" s="69">
        <v>5</v>
      </c>
      <c r="AC17" s="73" t="s">
        <v>100</v>
      </c>
      <c r="AD17" s="74" t="s">
        <v>101</v>
      </c>
      <c r="AE17" s="69">
        <v>25</v>
      </c>
      <c r="AF17" s="69">
        <v>25</v>
      </c>
      <c r="AG17" s="69">
        <v>30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>
        <f t="shared" si="6"/>
        <v>165</v>
      </c>
    </row>
    <row r="18" spans="1:43" ht="25.5">
      <c r="A18" s="73" t="s">
        <v>102</v>
      </c>
      <c r="B18" s="74" t="s">
        <v>103</v>
      </c>
      <c r="C18" s="69">
        <v>100</v>
      </c>
      <c r="D18" s="69">
        <v>100</v>
      </c>
      <c r="E18" s="69">
        <v>100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 t="s">
        <v>102</v>
      </c>
      <c r="Q18" s="74" t="s">
        <v>103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3" t="s">
        <v>102</v>
      </c>
      <c r="AD18" s="74" t="s">
        <v>103</v>
      </c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>
        <f t="shared" si="6"/>
        <v>300</v>
      </c>
    </row>
    <row r="19" spans="1:43" ht="15.75">
      <c r="A19" s="73" t="s">
        <v>104</v>
      </c>
      <c r="B19" s="74" t="s">
        <v>127</v>
      </c>
      <c r="C19" s="69">
        <v>9</v>
      </c>
      <c r="D19" s="69">
        <v>9</v>
      </c>
      <c r="E19" s="69">
        <v>9</v>
      </c>
      <c r="F19" s="69">
        <v>9</v>
      </c>
      <c r="G19" s="69">
        <v>9</v>
      </c>
      <c r="H19" s="69">
        <v>9</v>
      </c>
      <c r="I19" s="69">
        <v>9</v>
      </c>
      <c r="J19" s="69">
        <v>9</v>
      </c>
      <c r="K19" s="69">
        <v>9</v>
      </c>
      <c r="L19" s="69">
        <v>9</v>
      </c>
      <c r="M19" s="69">
        <v>9</v>
      </c>
      <c r="N19" s="69">
        <v>9</v>
      </c>
      <c r="O19" s="69">
        <v>9</v>
      </c>
      <c r="P19" s="73" t="s">
        <v>104</v>
      </c>
      <c r="Q19" s="74" t="s">
        <v>127</v>
      </c>
      <c r="R19" s="69">
        <v>13</v>
      </c>
      <c r="S19" s="69">
        <v>13</v>
      </c>
      <c r="T19" s="69">
        <v>13</v>
      </c>
      <c r="U19" s="69">
        <v>13</v>
      </c>
      <c r="V19" s="69">
        <v>13</v>
      </c>
      <c r="W19" s="69">
        <v>13</v>
      </c>
      <c r="X19" s="69">
        <v>13</v>
      </c>
      <c r="Y19" s="69">
        <v>13</v>
      </c>
      <c r="Z19" s="69">
        <v>13</v>
      </c>
      <c r="AA19" s="69">
        <v>13</v>
      </c>
      <c r="AB19" s="69">
        <v>13</v>
      </c>
      <c r="AC19" s="73" t="s">
        <v>104</v>
      </c>
      <c r="AD19" s="74" t="s">
        <v>127</v>
      </c>
      <c r="AE19" s="69">
        <v>13</v>
      </c>
      <c r="AF19" s="69">
        <v>13</v>
      </c>
      <c r="AG19" s="69">
        <v>13</v>
      </c>
      <c r="AH19" s="69">
        <v>13</v>
      </c>
      <c r="AI19" s="69">
        <v>13</v>
      </c>
      <c r="AJ19" s="69">
        <v>13</v>
      </c>
      <c r="AK19" s="69">
        <v>13</v>
      </c>
      <c r="AL19" s="69">
        <v>13</v>
      </c>
      <c r="AM19" s="69">
        <v>13</v>
      </c>
      <c r="AN19" s="69">
        <v>13</v>
      </c>
      <c r="AO19" s="69">
        <v>13</v>
      </c>
      <c r="AP19" s="69">
        <v>13</v>
      </c>
      <c r="AQ19" s="69">
        <f t="shared" si="6"/>
        <v>416</v>
      </c>
    </row>
    <row r="20" spans="1:43" ht="15.75">
      <c r="A20" s="73" t="s">
        <v>105</v>
      </c>
      <c r="B20" s="74" t="s">
        <v>64</v>
      </c>
      <c r="C20" s="69">
        <v>26</v>
      </c>
      <c r="D20" s="69">
        <v>26</v>
      </c>
      <c r="E20" s="69">
        <v>26</v>
      </c>
      <c r="F20" s="69">
        <v>26</v>
      </c>
      <c r="G20" s="69">
        <v>26</v>
      </c>
      <c r="H20" s="69">
        <v>26</v>
      </c>
      <c r="I20" s="69">
        <v>26</v>
      </c>
      <c r="J20" s="69">
        <v>26</v>
      </c>
      <c r="K20" s="69">
        <v>26</v>
      </c>
      <c r="L20" s="69">
        <v>26</v>
      </c>
      <c r="M20" s="69">
        <v>26</v>
      </c>
      <c r="N20" s="69">
        <v>26</v>
      </c>
      <c r="O20" s="69">
        <v>26</v>
      </c>
      <c r="P20" s="73" t="s">
        <v>105</v>
      </c>
      <c r="Q20" s="74" t="s">
        <v>64</v>
      </c>
      <c r="R20" s="69">
        <v>32.5</v>
      </c>
      <c r="S20" s="69">
        <v>32.5</v>
      </c>
      <c r="T20" s="69">
        <v>32.5</v>
      </c>
      <c r="U20" s="69">
        <v>32.5</v>
      </c>
      <c r="V20" s="69">
        <v>32.5</v>
      </c>
      <c r="W20" s="69">
        <v>32.5</v>
      </c>
      <c r="X20" s="69">
        <v>32.5</v>
      </c>
      <c r="Y20" s="69">
        <v>32.5</v>
      </c>
      <c r="Z20" s="69">
        <v>32.5</v>
      </c>
      <c r="AA20" s="69">
        <v>32.5</v>
      </c>
      <c r="AB20" s="69">
        <v>32.5</v>
      </c>
      <c r="AC20" s="73" t="s">
        <v>105</v>
      </c>
      <c r="AD20" s="74" t="s">
        <v>64</v>
      </c>
      <c r="AE20" s="69">
        <v>32.6</v>
      </c>
      <c r="AF20" s="69">
        <v>32.6</v>
      </c>
      <c r="AG20" s="69">
        <v>32.6</v>
      </c>
      <c r="AH20" s="69">
        <v>32.6</v>
      </c>
      <c r="AI20" s="69">
        <v>32.6</v>
      </c>
      <c r="AJ20" s="69">
        <v>32.6</v>
      </c>
      <c r="AK20" s="69">
        <v>32.6</v>
      </c>
      <c r="AL20" s="69">
        <v>32.6</v>
      </c>
      <c r="AM20" s="69">
        <v>32.6</v>
      </c>
      <c r="AN20" s="69">
        <v>32.6</v>
      </c>
      <c r="AO20" s="69">
        <v>32.6</v>
      </c>
      <c r="AP20" s="69">
        <v>32.6</v>
      </c>
      <c r="AQ20" s="69">
        <f t="shared" si="6"/>
        <v>1086.7</v>
      </c>
    </row>
    <row r="21" spans="1:43" ht="15.75">
      <c r="A21" s="73" t="s">
        <v>106</v>
      </c>
      <c r="B21" s="74" t="s">
        <v>107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3" t="s">
        <v>106</v>
      </c>
      <c r="Q21" s="74" t="s">
        <v>107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3" t="s">
        <v>106</v>
      </c>
      <c r="AD21" s="74" t="s">
        <v>107</v>
      </c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>
        <f t="shared" si="6"/>
        <v>0</v>
      </c>
    </row>
    <row r="22" spans="1:43" ht="38.25">
      <c r="A22" s="73" t="s">
        <v>108</v>
      </c>
      <c r="B22" s="74" t="s">
        <v>109</v>
      </c>
      <c r="C22" s="69">
        <v>2</v>
      </c>
      <c r="D22" s="69">
        <v>2</v>
      </c>
      <c r="E22" s="69">
        <v>2</v>
      </c>
      <c r="F22" s="69">
        <v>2</v>
      </c>
      <c r="G22" s="69">
        <v>2</v>
      </c>
      <c r="H22" s="69">
        <v>2</v>
      </c>
      <c r="I22" s="69">
        <v>2</v>
      </c>
      <c r="J22" s="69">
        <v>2</v>
      </c>
      <c r="K22" s="69">
        <v>2</v>
      </c>
      <c r="L22" s="69">
        <v>2</v>
      </c>
      <c r="M22" s="69">
        <v>2</v>
      </c>
      <c r="N22" s="69">
        <v>2</v>
      </c>
      <c r="O22" s="69">
        <v>2</v>
      </c>
      <c r="P22" s="73">
        <v>5.2</v>
      </c>
      <c r="Q22" s="74" t="s">
        <v>109</v>
      </c>
      <c r="R22" s="69">
        <v>2</v>
      </c>
      <c r="S22" s="69">
        <v>2</v>
      </c>
      <c r="T22" s="69">
        <v>2</v>
      </c>
      <c r="U22" s="69">
        <v>2</v>
      </c>
      <c r="V22" s="69">
        <v>2</v>
      </c>
      <c r="W22" s="69">
        <v>2</v>
      </c>
      <c r="X22" s="69">
        <v>2</v>
      </c>
      <c r="Y22" s="69">
        <v>2</v>
      </c>
      <c r="Z22" s="69">
        <v>2</v>
      </c>
      <c r="AA22" s="69">
        <v>2</v>
      </c>
      <c r="AB22" s="69">
        <v>2</v>
      </c>
      <c r="AC22" s="73">
        <v>2.8</v>
      </c>
      <c r="AD22" s="74" t="s">
        <v>109</v>
      </c>
      <c r="AE22" s="69">
        <v>2</v>
      </c>
      <c r="AF22" s="69">
        <v>2</v>
      </c>
      <c r="AG22" s="69">
        <v>2</v>
      </c>
      <c r="AH22" s="69">
        <v>2</v>
      </c>
      <c r="AI22" s="69">
        <v>2</v>
      </c>
      <c r="AJ22" s="69">
        <v>2</v>
      </c>
      <c r="AK22" s="69">
        <v>2</v>
      </c>
      <c r="AL22" s="69">
        <v>2</v>
      </c>
      <c r="AM22" s="69">
        <v>2</v>
      </c>
      <c r="AN22" s="69">
        <v>2</v>
      </c>
      <c r="AO22" s="69">
        <v>2</v>
      </c>
      <c r="AP22" s="69">
        <v>2</v>
      </c>
      <c r="AQ22" s="69">
        <f t="shared" si="6"/>
        <v>72</v>
      </c>
    </row>
    <row r="23" spans="1:43" ht="25.5">
      <c r="A23" s="73" t="s">
        <v>110</v>
      </c>
      <c r="B23" s="74" t="s">
        <v>111</v>
      </c>
      <c r="C23" s="69">
        <v>8.3</v>
      </c>
      <c r="D23" s="69">
        <v>8.3</v>
      </c>
      <c r="E23" s="69">
        <v>8.3</v>
      </c>
      <c r="F23" s="69">
        <v>8.3</v>
      </c>
      <c r="G23" s="69">
        <v>8.3</v>
      </c>
      <c r="H23" s="69">
        <v>8.3</v>
      </c>
      <c r="I23" s="69">
        <v>8.3</v>
      </c>
      <c r="J23" s="69">
        <v>8.3</v>
      </c>
      <c r="K23" s="69">
        <v>8.3</v>
      </c>
      <c r="L23" s="69">
        <v>8.3</v>
      </c>
      <c r="M23" s="69">
        <v>8.3</v>
      </c>
      <c r="N23" s="69">
        <v>8.3</v>
      </c>
      <c r="O23" s="69">
        <v>8.3</v>
      </c>
      <c r="P23" s="73" t="s">
        <v>110</v>
      </c>
      <c r="Q23" s="74" t="s">
        <v>111</v>
      </c>
      <c r="R23" s="69">
        <v>8.4</v>
      </c>
      <c r="S23" s="69">
        <v>8.4</v>
      </c>
      <c r="T23" s="69">
        <v>8.4</v>
      </c>
      <c r="U23" s="69">
        <v>8.4</v>
      </c>
      <c r="V23" s="69">
        <v>8.4</v>
      </c>
      <c r="W23" s="69">
        <v>8.4</v>
      </c>
      <c r="X23" s="69">
        <v>8.4</v>
      </c>
      <c r="Y23" s="69">
        <v>8.4</v>
      </c>
      <c r="Z23" s="69">
        <v>8.4</v>
      </c>
      <c r="AA23" s="69">
        <v>8.4</v>
      </c>
      <c r="AB23" s="69">
        <v>8.4</v>
      </c>
      <c r="AC23" s="73" t="s">
        <v>110</v>
      </c>
      <c r="AD23" s="74" t="s">
        <v>111</v>
      </c>
      <c r="AE23" s="69">
        <v>8</v>
      </c>
      <c r="AF23" s="69">
        <v>8</v>
      </c>
      <c r="AG23" s="69">
        <v>8.4</v>
      </c>
      <c r="AH23" s="69">
        <v>8.4</v>
      </c>
      <c r="AI23" s="69">
        <v>8.4</v>
      </c>
      <c r="AJ23" s="69">
        <v>8.4</v>
      </c>
      <c r="AK23" s="69">
        <v>8.4</v>
      </c>
      <c r="AL23" s="69">
        <v>8.4</v>
      </c>
      <c r="AM23" s="69">
        <v>8.4</v>
      </c>
      <c r="AN23" s="69">
        <v>8.4</v>
      </c>
      <c r="AO23" s="69">
        <v>8.4</v>
      </c>
      <c r="AP23" s="69">
        <v>8.4</v>
      </c>
      <c r="AQ23" s="69">
        <f t="shared" si="6"/>
        <v>300.29999999999995</v>
      </c>
    </row>
    <row r="24" spans="1:43" ht="15.75">
      <c r="A24" s="71"/>
      <c r="B24" s="74" t="s">
        <v>86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1"/>
      <c r="Q24" s="74" t="s">
        <v>86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1"/>
      <c r="AD24" s="74" t="s">
        <v>86</v>
      </c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>
        <f t="shared" si="6"/>
        <v>0</v>
      </c>
    </row>
    <row r="25" spans="1:43" ht="15.75">
      <c r="A25" s="81"/>
      <c r="B25" s="82" t="e">
        <f>-ФПМП Нюрбинского района</f>
        <v>#NAME?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1"/>
      <c r="Q25" s="82" t="s">
        <v>112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1"/>
      <c r="AD25" s="82" t="s">
        <v>112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69">
        <f t="shared" si="6"/>
        <v>0</v>
      </c>
    </row>
    <row r="26" spans="1:43" ht="15.75">
      <c r="A26" s="71"/>
      <c r="B26" s="74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1"/>
      <c r="Q26" s="74" t="s">
        <v>113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1"/>
      <c r="AD26" s="74" t="s">
        <v>113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>
        <f t="shared" si="6"/>
        <v>0</v>
      </c>
    </row>
    <row r="27" spans="1:43" ht="38.25">
      <c r="A27" s="73" t="s">
        <v>114</v>
      </c>
      <c r="B27" s="74" t="s">
        <v>115</v>
      </c>
      <c r="C27" s="69">
        <v>3</v>
      </c>
      <c r="D27" s="69">
        <v>3</v>
      </c>
      <c r="E27" s="69">
        <v>3</v>
      </c>
      <c r="F27" s="69">
        <v>3</v>
      </c>
      <c r="G27" s="69">
        <v>3</v>
      </c>
      <c r="H27" s="69">
        <v>3</v>
      </c>
      <c r="I27" s="69">
        <v>3</v>
      </c>
      <c r="J27" s="69">
        <v>3</v>
      </c>
      <c r="K27" s="69">
        <v>3</v>
      </c>
      <c r="L27" s="69">
        <v>3</v>
      </c>
      <c r="M27" s="69">
        <v>3</v>
      </c>
      <c r="N27" s="69">
        <v>3</v>
      </c>
      <c r="O27" s="69">
        <v>3</v>
      </c>
      <c r="P27" s="73" t="s">
        <v>114</v>
      </c>
      <c r="Q27" s="74" t="s">
        <v>115</v>
      </c>
      <c r="R27" s="69">
        <v>5</v>
      </c>
      <c r="S27" s="69">
        <v>5</v>
      </c>
      <c r="T27" s="69">
        <v>5</v>
      </c>
      <c r="U27" s="69">
        <v>5</v>
      </c>
      <c r="V27" s="69">
        <v>5</v>
      </c>
      <c r="W27" s="69">
        <v>5</v>
      </c>
      <c r="X27" s="69">
        <v>5</v>
      </c>
      <c r="Y27" s="69">
        <v>5</v>
      </c>
      <c r="Z27" s="69">
        <v>5</v>
      </c>
      <c r="AA27" s="69">
        <v>5</v>
      </c>
      <c r="AB27" s="69">
        <v>5</v>
      </c>
      <c r="AC27" s="73" t="s">
        <v>114</v>
      </c>
      <c r="AD27" s="74" t="s">
        <v>115</v>
      </c>
      <c r="AE27" s="69">
        <v>5.6</v>
      </c>
      <c r="AF27" s="69">
        <v>5.6</v>
      </c>
      <c r="AG27" s="69">
        <v>5.6</v>
      </c>
      <c r="AH27" s="69">
        <v>5.6</v>
      </c>
      <c r="AI27" s="69">
        <v>5.6</v>
      </c>
      <c r="AJ27" s="69">
        <v>5.6</v>
      </c>
      <c r="AK27" s="69">
        <v>5.6</v>
      </c>
      <c r="AL27" s="69">
        <v>5.6</v>
      </c>
      <c r="AM27" s="69">
        <v>5.6</v>
      </c>
      <c r="AN27" s="69">
        <v>5.6</v>
      </c>
      <c r="AO27" s="69">
        <v>5.6</v>
      </c>
      <c r="AP27" s="69">
        <v>5.6</v>
      </c>
      <c r="AQ27" s="69">
        <f t="shared" si="6"/>
        <v>161.19999999999993</v>
      </c>
    </row>
    <row r="28" spans="1:43" ht="15.75">
      <c r="A28" s="73" t="s">
        <v>116</v>
      </c>
      <c r="B28" s="74" t="s">
        <v>77</v>
      </c>
      <c r="C28" s="69">
        <v>5.5</v>
      </c>
      <c r="D28" s="69">
        <v>5.5</v>
      </c>
      <c r="E28" s="69">
        <v>5.5</v>
      </c>
      <c r="F28" s="69">
        <v>5.5</v>
      </c>
      <c r="G28" s="69">
        <v>5.5</v>
      </c>
      <c r="H28" s="69">
        <v>5.5</v>
      </c>
      <c r="I28" s="69">
        <v>5.5</v>
      </c>
      <c r="J28" s="69">
        <v>5.5</v>
      </c>
      <c r="K28" s="69">
        <v>5.5</v>
      </c>
      <c r="L28" s="69">
        <v>5.5</v>
      </c>
      <c r="M28" s="69">
        <v>5.5</v>
      </c>
      <c r="N28" s="69">
        <v>5.5</v>
      </c>
      <c r="O28" s="69">
        <v>5.5</v>
      </c>
      <c r="P28" s="73" t="s">
        <v>116</v>
      </c>
      <c r="Q28" s="74" t="s">
        <v>77</v>
      </c>
      <c r="R28" s="69">
        <v>6</v>
      </c>
      <c r="S28" s="69">
        <v>6</v>
      </c>
      <c r="T28" s="69">
        <v>6</v>
      </c>
      <c r="U28" s="69">
        <v>6</v>
      </c>
      <c r="V28" s="69">
        <v>6</v>
      </c>
      <c r="W28" s="69">
        <v>6</v>
      </c>
      <c r="X28" s="69">
        <v>6</v>
      </c>
      <c r="Y28" s="69">
        <v>6</v>
      </c>
      <c r="Z28" s="69">
        <v>5</v>
      </c>
      <c r="AA28" s="69">
        <v>5</v>
      </c>
      <c r="AB28" s="69">
        <v>5</v>
      </c>
      <c r="AC28" s="73" t="s">
        <v>116</v>
      </c>
      <c r="AD28" s="74" t="s">
        <v>77</v>
      </c>
      <c r="AE28" s="69">
        <v>5</v>
      </c>
      <c r="AF28" s="69">
        <v>5</v>
      </c>
      <c r="AG28" s="69">
        <v>5</v>
      </c>
      <c r="AH28" s="69">
        <v>5</v>
      </c>
      <c r="AI28" s="69">
        <v>5</v>
      </c>
      <c r="AJ28" s="69">
        <v>5</v>
      </c>
      <c r="AK28" s="69">
        <v>5</v>
      </c>
      <c r="AL28" s="69">
        <v>5</v>
      </c>
      <c r="AM28" s="69">
        <v>5</v>
      </c>
      <c r="AN28" s="69">
        <v>5</v>
      </c>
      <c r="AO28" s="69">
        <v>5</v>
      </c>
      <c r="AP28" s="69">
        <v>5</v>
      </c>
      <c r="AQ28" s="69">
        <f>SUM(C28:O28,R28:AB28,AE28:AP28)</f>
        <v>194.5</v>
      </c>
    </row>
    <row r="29" spans="1:43" ht="45">
      <c r="A29" s="65" t="s">
        <v>117</v>
      </c>
      <c r="B29" s="84" t="s">
        <v>118</v>
      </c>
      <c r="C29" s="69">
        <f>C5+C6-C15</f>
        <v>221.2</v>
      </c>
      <c r="D29" s="69">
        <f aca="true" t="shared" si="10" ref="D29:M29">D5+D6-D15</f>
        <v>142.39999999999998</v>
      </c>
      <c r="E29" s="69">
        <f t="shared" si="10"/>
        <v>63.599999999999966</v>
      </c>
      <c r="F29" s="69">
        <f t="shared" si="10"/>
        <v>84.79999999999997</v>
      </c>
      <c r="G29" s="69">
        <f t="shared" si="10"/>
        <v>115.99999999999996</v>
      </c>
      <c r="H29" s="69">
        <f t="shared" si="10"/>
        <v>147.19999999999993</v>
      </c>
      <c r="I29" s="69">
        <f t="shared" si="10"/>
        <v>178.39999999999992</v>
      </c>
      <c r="J29" s="69">
        <f t="shared" si="10"/>
        <v>209.5999999999999</v>
      </c>
      <c r="K29" s="69">
        <f t="shared" si="10"/>
        <v>240.7999999999999</v>
      </c>
      <c r="L29" s="69">
        <f t="shared" si="10"/>
        <v>271.9999999999999</v>
      </c>
      <c r="M29" s="69">
        <f t="shared" si="10"/>
        <v>303.1999999999999</v>
      </c>
      <c r="N29" s="69">
        <f>N5+N6-N15</f>
        <v>334.39999999999986</v>
      </c>
      <c r="O29" s="69">
        <f>O5+O6-O15</f>
        <v>365.59999999999985</v>
      </c>
      <c r="P29" s="65" t="s">
        <v>117</v>
      </c>
      <c r="Q29" s="84" t="s">
        <v>118</v>
      </c>
      <c r="R29" s="69">
        <f>R5+R6-R15</f>
        <v>412.6999999999998</v>
      </c>
      <c r="S29" s="69">
        <f>S5+S6-S15</f>
        <v>460.79999999999984</v>
      </c>
      <c r="T29" s="69">
        <f>T5+T6-T15</f>
        <v>508.89999999999986</v>
      </c>
      <c r="U29" s="69">
        <f>U5+U6-U15</f>
        <v>556.9999999999999</v>
      </c>
      <c r="V29" s="69">
        <f aca="true" t="shared" si="11" ref="V29:AB29">V5+V6-V15</f>
        <v>605.0999999999999</v>
      </c>
      <c r="W29" s="69">
        <f t="shared" si="11"/>
        <v>653.1999999999999</v>
      </c>
      <c r="X29" s="69">
        <f t="shared" si="11"/>
        <v>701.3</v>
      </c>
      <c r="Y29" s="69">
        <f t="shared" si="11"/>
        <v>749.4</v>
      </c>
      <c r="Z29" s="69">
        <f t="shared" si="11"/>
        <v>798.5</v>
      </c>
      <c r="AA29" s="69">
        <f t="shared" si="11"/>
        <v>847.6</v>
      </c>
      <c r="AB29" s="69">
        <f t="shared" si="11"/>
        <v>896.7</v>
      </c>
      <c r="AC29" s="65" t="s">
        <v>117</v>
      </c>
      <c r="AD29" s="84" t="s">
        <v>118</v>
      </c>
      <c r="AE29" s="69">
        <f>AE5+AE6-AE15</f>
        <v>930.5</v>
      </c>
      <c r="AF29" s="69">
        <f>AF5+AF6-AF15</f>
        <v>964.3</v>
      </c>
      <c r="AG29" s="69">
        <f>AG5+AG6-AG15</f>
        <v>992.6999999999999</v>
      </c>
      <c r="AH29" s="69">
        <f>AH5+AH6-AH15</f>
        <v>1051.1</v>
      </c>
      <c r="AI29" s="69">
        <f aca="true" t="shared" si="12" ref="AI29:AO29">AI5+AI6-AI15</f>
        <v>1109.5</v>
      </c>
      <c r="AJ29" s="69">
        <f t="shared" si="12"/>
        <v>1167.9</v>
      </c>
      <c r="AK29" s="69">
        <f t="shared" si="12"/>
        <v>1226.3000000000002</v>
      </c>
      <c r="AL29" s="69">
        <f t="shared" si="12"/>
        <v>1284.7000000000003</v>
      </c>
      <c r="AM29" s="69">
        <f>AM5+AM6-AM15</f>
        <v>1343.1000000000004</v>
      </c>
      <c r="AN29" s="69">
        <f t="shared" si="12"/>
        <v>1401.5000000000005</v>
      </c>
      <c r="AO29" s="69">
        <f t="shared" si="12"/>
        <v>1459.9000000000005</v>
      </c>
      <c r="AP29" s="69">
        <f>AP5+AP6-AP15</f>
        <v>1518.3000000000006</v>
      </c>
      <c r="AQ29" s="69">
        <f>SUM(C29:U29)+V29+W29+X29+Y29+Z29+AA29+AB29</f>
        <v>9870.4</v>
      </c>
    </row>
  </sheetData>
  <sheetProtection/>
  <mergeCells count="45">
    <mergeCell ref="I3:I4"/>
    <mergeCell ref="A2:A4"/>
    <mergeCell ref="B2:B4"/>
    <mergeCell ref="C2:O2"/>
    <mergeCell ref="P2:P4"/>
    <mergeCell ref="Q2:Q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H3:H4"/>
    <mergeCell ref="N3:N4"/>
    <mergeCell ref="O3:O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E3:AE4"/>
    <mergeCell ref="AF3:AF4"/>
    <mergeCell ref="AG3:AG4"/>
    <mergeCell ref="AH3:AH4"/>
    <mergeCell ref="AI3:AI4"/>
    <mergeCell ref="AC2:AC4"/>
    <mergeCell ref="AD2:AD4"/>
    <mergeCell ref="AI2:AO2"/>
    <mergeCell ref="V2:AB2"/>
    <mergeCell ref="AP3:AP4"/>
    <mergeCell ref="AJ3:AJ4"/>
    <mergeCell ref="AK3:AK4"/>
    <mergeCell ref="AL3:AL4"/>
    <mergeCell ref="AM3:AM4"/>
    <mergeCell ref="AN3:AN4"/>
    <mergeCell ref="AO3:AO4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Андрей</cp:lastModifiedBy>
  <cp:lastPrinted>2013-06-14T06:06:09Z</cp:lastPrinted>
  <dcterms:created xsi:type="dcterms:W3CDTF">2012-05-03T04:57:09Z</dcterms:created>
  <dcterms:modified xsi:type="dcterms:W3CDTF">2016-08-17T10:08:24Z</dcterms:modified>
  <cp:category/>
  <cp:version/>
  <cp:contentType/>
  <cp:contentStatus/>
</cp:coreProperties>
</file>